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A2019\ANEXOS\"/>
    </mc:Choice>
  </mc:AlternateContent>
  <xr:revisionPtr revIDLastSave="0" documentId="13_ncr:1_{7CC5EBDA-172D-40E7-9113-843892B918D1}" xr6:coauthVersionLast="45" xr6:coauthVersionMax="45" xr10:uidLastSave="{00000000-0000-0000-0000-000000000000}"/>
  <bookViews>
    <workbookView xWindow="-120" yWindow="-120" windowWidth="29040" windowHeight="15840" tabRatio="734" xr2:uid="{00000000-000D-0000-FFFF-FFFF00000000}"/>
  </bookViews>
  <sheets>
    <sheet name="TRÁFICO PORTUARIO" sheetId="9" r:id="rId1"/>
    <sheet name="Tabla 10.1" sheetId="3" r:id="rId2"/>
    <sheet name="Tabla 10.1.1" sheetId="8" r:id="rId3"/>
    <sheet name="Tabla 10.1.2" sheetId="7" r:id="rId4"/>
    <sheet name="Tabla 10.1.3" sheetId="6" r:id="rId5"/>
    <sheet name="Tabla 10.2" sheetId="13" r:id="rId6"/>
  </sheets>
  <definedNames>
    <definedName name="_xlnm.Print_Area" localSheetId="1">'Tabla 10.1'!$B$7:$K$54</definedName>
    <definedName name="_xlnm.Print_Area" localSheetId="2">'Tabla 10.1.1'!$B$7:$K$39</definedName>
    <definedName name="_xlnm.Print_Area" localSheetId="3">'Tabla 10.1.2'!$B$7:$K$36</definedName>
    <definedName name="_xlnm.Print_Area" localSheetId="4">'Tabla 10.1.3'!#REF!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8" i="3" l="1"/>
  <c r="K38" i="7" l="1"/>
  <c r="N14" i="6"/>
  <c r="N15" i="6"/>
  <c r="M15" i="6"/>
  <c r="M14" i="6"/>
  <c r="N22" i="3"/>
  <c r="N31" i="3" s="1"/>
  <c r="M14" i="3"/>
  <c r="M15" i="3"/>
  <c r="J38" i="8" l="1"/>
  <c r="K38" i="8"/>
  <c r="L38" i="8"/>
  <c r="I38" i="8"/>
  <c r="J38" i="3"/>
  <c r="K38" i="3"/>
  <c r="L38" i="3"/>
  <c r="J38" i="7" l="1"/>
  <c r="I38" i="3"/>
  <c r="H46" i="8"/>
  <c r="H17" i="8"/>
  <c r="H16" i="8"/>
  <c r="H15" i="8"/>
  <c r="H14" i="8"/>
  <c r="H38" i="6"/>
  <c r="G38" i="6"/>
  <c r="H38" i="8"/>
  <c r="G38" i="8"/>
  <c r="H38" i="7"/>
  <c r="G38" i="7"/>
  <c r="E38" i="6"/>
  <c r="D38" i="6"/>
  <c r="E38" i="8"/>
  <c r="D38" i="8"/>
</calcChain>
</file>

<file path=xl/sharedStrings.xml><?xml version="1.0" encoding="utf-8"?>
<sst xmlns="http://schemas.openxmlformats.org/spreadsheetml/2006/main" count="253" uniqueCount="68">
  <si>
    <t>ELABORACIÓN: CONFEDERACIÓN CANARIA DE EMPRESARIOS</t>
  </si>
  <si>
    <t>10. TRÁFICO PORTUARIO</t>
  </si>
  <si>
    <t>10.2</t>
  </si>
  <si>
    <t xml:space="preserve">          Cargadas</t>
  </si>
  <si>
    <t xml:space="preserve">          Descargadas</t>
  </si>
  <si>
    <t xml:space="preserve">          Transbordadas</t>
  </si>
  <si>
    <t xml:space="preserve">             - convencional</t>
  </si>
  <si>
    <t xml:space="preserve">             - en contenedores</t>
  </si>
  <si>
    <t xml:space="preserve">        Combustible</t>
  </si>
  <si>
    <t xml:space="preserve">        Agua</t>
  </si>
  <si>
    <t xml:space="preserve">               G.T. (en miles)</t>
  </si>
  <si>
    <t>Tráfico de pasaje</t>
  </si>
  <si>
    <t xml:space="preserve">   Nº de pasaj en Crucero Turíst.</t>
  </si>
  <si>
    <t xml:space="preserve">   Nº de automóviles</t>
  </si>
  <si>
    <t xml:space="preserve">   Mercantes   Nº</t>
  </si>
  <si>
    <t>Buques Nº</t>
  </si>
  <si>
    <t>Mercancías (toneladas)</t>
  </si>
  <si>
    <t xml:space="preserve">   Tipo de movimiento.TOTAL</t>
  </si>
  <si>
    <t xml:space="preserve">   Tipo de mercancía.TOTAL</t>
  </si>
  <si>
    <t>Avituallamiento (toneladas)</t>
  </si>
  <si>
    <t>Tráfico Total (toneladas)</t>
  </si>
  <si>
    <t>Contenedores T.E.U.S.</t>
  </si>
  <si>
    <t>Pesca. TOTAL</t>
  </si>
  <si>
    <t xml:space="preserve">        Pesca congelada.</t>
  </si>
  <si>
    <t xml:space="preserve">        Pesca fresca (toneladas)</t>
  </si>
  <si>
    <t xml:space="preserve">         Graneles líquidos</t>
  </si>
  <si>
    <t xml:space="preserve">         Graneles sólidos</t>
  </si>
  <si>
    <t xml:space="preserve">         Mercancía general</t>
  </si>
  <si>
    <t xml:space="preserve"> </t>
  </si>
  <si>
    <t>10.1</t>
  </si>
  <si>
    <t>10.1.1</t>
  </si>
  <si>
    <t>10.1.2</t>
  </si>
  <si>
    <t>10.1.3</t>
  </si>
  <si>
    <t xml:space="preserve">   No Mercantes   Nº **</t>
  </si>
  <si>
    <t xml:space="preserve">          En tránsito (incluídas en carg. y desc.)</t>
  </si>
  <si>
    <t>* Se incluye el Puerto de Arinaga y de Salinetas</t>
  </si>
  <si>
    <t>** El dato en el periodo 2007-2015 incluye únicamente los buques pesqueros</t>
  </si>
  <si>
    <t>-</t>
  </si>
  <si>
    <t xml:space="preserve">  No Mercantes   Nº **</t>
  </si>
  <si>
    <t xml:space="preserve">   No Mercantes   Nº *</t>
  </si>
  <si>
    <t>Cargadas</t>
  </si>
  <si>
    <t>Descargadas</t>
  </si>
  <si>
    <t xml:space="preserve">Cargadas </t>
  </si>
  <si>
    <t>* El dato en el periodo 2007-2015 incluye únicamente los buques pesqueros</t>
  </si>
  <si>
    <t>CARGAS</t>
  </si>
  <si>
    <t>DESCARGAS</t>
  </si>
  <si>
    <t>EN TRÁNSITO</t>
  </si>
  <si>
    <t>TRANSBORDOS</t>
  </si>
  <si>
    <t>ENERGÉTICO</t>
  </si>
  <si>
    <t>SIDEROMETALÚRGICO</t>
  </si>
  <si>
    <t>MINERALES NO METÁLICOS</t>
  </si>
  <si>
    <t>ABONOS</t>
  </si>
  <si>
    <t>PRODUCTOS QUÍMICOS</t>
  </si>
  <si>
    <t>MATERIALES DE CONSTRUCCIÓN</t>
  </si>
  <si>
    <t>AGROGANADERO Y ALIMENTARIO</t>
  </si>
  <si>
    <t>OTRAS MERCANCÍAS</t>
  </si>
  <si>
    <t>VEHÍCULOS Y ELEMENTOS DE TRANSPORTE</t>
  </si>
  <si>
    <t>TOTAL</t>
  </si>
  <si>
    <t>FUENTE: AUTORIDAD PORTUARIA DE LAS PALMAS</t>
  </si>
  <si>
    <t>TRÁFICO PORTUARIO. TOTAL AUTORIDAD PORTUARIA DE LAS PALMAS. 2007-2019</t>
  </si>
  <si>
    <t>ESTADÍSTICA ANUAL. LAS PALMAS. 2007-2019</t>
  </si>
  <si>
    <t>TRÁFICO PORTUARIO. TOTAL AUTORIDAD PORTUARIA DE LAS PALMAS *. 2007-2019</t>
  </si>
  <si>
    <t>TRÁFICO PORTUARIO. PUERTO DE ARRECIFE. 2007-2019</t>
  </si>
  <si>
    <t>TRÁFICO PORTUARIO. PUERTO DEL ROSARIO. 2007-2019</t>
  </si>
  <si>
    <t>TRÁFICO PORTUARIO. PUERTO DE LAS PALMAS *. 2007-2019</t>
  </si>
  <si>
    <t>MERCANCÍAS SEGÚN NATURALEZA Y TIPO DE MOVIMIENTO. TOTAL AUTORIDAD PORTUARIA DE LAS PALMAS. 2017-2019</t>
  </si>
  <si>
    <t>TRÁFICO PORTUARIO. PUERTO DE LAS PALMAS. 2007-2019</t>
  </si>
  <si>
    <t>TRÁFICO DE MERCANCÍAS. LAS PALMAS. 2017-2019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</si>
</sst>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6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b/>
      <u/>
      <sz val="10"/>
      <name val="Tahoma"/>
      <family val="2"/>
    </font>
    <font>
      <sz val="10"/>
      <name val="Arial"/>
      <family val="2"/>
    </font>
    <font>
      <sz val="12"/>
      <color indexed="8"/>
      <name val="Tahoma"/>
      <family val="2"/>
    </font>
    <font>
      <vertAlign val="superscript"/>
      <sz val="12"/>
      <color indexed="8"/>
      <name val="Tahoma"/>
      <family val="2"/>
    </font>
    <font>
      <b/>
      <sz val="10"/>
      <name val="MS Reference Sans Serif"/>
      <family val="2"/>
    </font>
    <font>
      <sz val="10"/>
      <name val="MS Reference Sans Serif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822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FF6600"/>
      </bottom>
      <diagonal/>
    </border>
    <border>
      <left/>
      <right/>
      <top/>
      <bottom style="thick">
        <color rgb="FFFF822F"/>
      </bottom>
      <diagonal/>
    </border>
    <border>
      <left/>
      <right style="thin">
        <color rgb="FFFF822F"/>
      </right>
      <top/>
      <bottom/>
      <diagonal/>
    </border>
    <border>
      <left/>
      <right style="thin">
        <color rgb="FFFF822F"/>
      </right>
      <top/>
      <bottom style="thin">
        <color rgb="FFFF822F"/>
      </bottom>
      <diagonal/>
    </border>
    <border>
      <left/>
      <right/>
      <top/>
      <bottom style="thin">
        <color rgb="FFFF822F"/>
      </bottom>
      <diagonal/>
    </border>
    <border>
      <left/>
      <right style="thin">
        <color rgb="FFFF822F"/>
      </right>
      <top style="thin">
        <color rgb="FFFF822F"/>
      </top>
      <bottom/>
      <diagonal/>
    </border>
    <border>
      <left/>
      <right/>
      <top style="thin">
        <color rgb="FFFF822F"/>
      </top>
      <bottom style="thick">
        <color rgb="FFFF822F"/>
      </bottom>
      <diagonal/>
    </border>
    <border>
      <left style="thin">
        <color rgb="FFFF822F"/>
      </left>
      <right/>
      <top style="thin">
        <color rgb="FFFF822F"/>
      </top>
      <bottom/>
      <diagonal/>
    </border>
    <border>
      <left/>
      <right/>
      <top style="thin">
        <color rgb="FFFF822F"/>
      </top>
      <bottom/>
      <diagonal/>
    </border>
    <border>
      <left style="thin">
        <color rgb="FFFF822F"/>
      </left>
      <right/>
      <top/>
      <bottom/>
      <diagonal/>
    </border>
    <border>
      <left style="thin">
        <color rgb="FFFF822F"/>
      </left>
      <right/>
      <top/>
      <bottom style="thin">
        <color rgb="FFFF822F"/>
      </bottom>
      <diagonal/>
    </border>
    <border>
      <left/>
      <right/>
      <top/>
      <bottom style="medium">
        <color rgb="FFFF822F"/>
      </bottom>
      <diagonal/>
    </border>
    <border>
      <left/>
      <right/>
      <top style="thick">
        <color rgb="FFFF822F"/>
      </top>
      <bottom/>
      <diagonal/>
    </border>
  </borders>
  <cellStyleXfs count="2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2" fillId="0" borderId="0"/>
    <xf numFmtId="164" fontId="2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27" applyFill="1"/>
    <xf numFmtId="0" fontId="8" fillId="0" borderId="0" xfId="27" applyFont="1" applyFill="1" applyBorder="1" applyAlignment="1">
      <alignment vertical="center"/>
    </xf>
    <xf numFmtId="0" fontId="21" fillId="0" borderId="0" xfId="28" applyNumberFormat="1" applyFont="1" applyFill="1" applyBorder="1" applyAlignment="1" applyProtection="1">
      <alignment horizontal="center" vertical="center" wrapText="1"/>
    </xf>
    <xf numFmtId="3" fontId="22" fillId="0" borderId="0" xfId="27" applyNumberFormat="1" applyFont="1" applyFill="1" applyBorder="1" applyAlignment="1">
      <alignment horizontal="center" vertical="center"/>
    </xf>
    <xf numFmtId="3" fontId="2" fillId="0" borderId="0" xfId="27" applyNumberFormat="1" applyFill="1"/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12" fillId="0" borderId="0" xfId="0" applyFont="1" applyFill="1" applyBorder="1" applyAlignment="1">
      <alignment horizontal="justify"/>
    </xf>
    <xf numFmtId="0" fontId="13" fillId="0" borderId="0" xfId="0" applyFont="1" applyFill="1" applyBorder="1"/>
    <xf numFmtId="3" fontId="13" fillId="0" borderId="0" xfId="0" applyNumberFormat="1" applyFont="1" applyFill="1" applyBorder="1" applyAlignment="1">
      <alignment horizontal="right" indent="1"/>
    </xf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right" indent="1"/>
    </xf>
    <xf numFmtId="0" fontId="13" fillId="0" borderId="0" xfId="0" quotePrefix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2" fillId="0" borderId="0" xfId="0" quotePrefix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1"/>
    </xf>
    <xf numFmtId="0" fontId="14" fillId="0" borderId="0" xfId="0" applyFont="1" applyFill="1" applyBorder="1"/>
    <xf numFmtId="3" fontId="8" fillId="0" borderId="0" xfId="0" applyNumberFormat="1" applyFont="1" applyFill="1" applyBorder="1"/>
    <xf numFmtId="0" fontId="10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7" fillId="0" borderId="0" xfId="0" applyFont="1" applyFill="1"/>
    <xf numFmtId="0" fontId="15" fillId="0" borderId="0" xfId="1" applyFont="1" applyFill="1" applyAlignment="1" applyProtection="1">
      <alignment horizontal="left" vertical="center"/>
    </xf>
    <xf numFmtId="0" fontId="7" fillId="0" borderId="0" xfId="0" applyFont="1" applyFill="1" applyAlignment="1">
      <alignment vertical="center"/>
    </xf>
    <xf numFmtId="0" fontId="15" fillId="0" borderId="0" xfId="1" applyFont="1" applyFill="1" applyAlignment="1" applyProtection="1">
      <alignment horizontal="left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horizontal="left" indent="1"/>
    </xf>
    <xf numFmtId="0" fontId="7" fillId="0" borderId="0" xfId="0" applyFont="1" applyFill="1" applyAlignment="1">
      <alignment horizontal="left" vertical="center"/>
    </xf>
    <xf numFmtId="0" fontId="15" fillId="0" borderId="0" xfId="1" applyFont="1" applyFill="1" applyAlignment="1" applyProtection="1">
      <alignment vertical="center"/>
    </xf>
    <xf numFmtId="0" fontId="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3" fillId="0" borderId="1" xfId="0" applyFont="1" applyFill="1" applyBorder="1"/>
    <xf numFmtId="0" fontId="10" fillId="0" borderId="0" xfId="0" applyFont="1" applyFill="1" applyBorder="1" applyAlignment="1"/>
    <xf numFmtId="0" fontId="23" fillId="0" borderId="0" xfId="0" applyFont="1" applyFill="1"/>
    <xf numFmtId="0" fontId="24" fillId="0" borderId="0" xfId="0" applyFont="1" applyFill="1"/>
    <xf numFmtId="0" fontId="25" fillId="0" borderId="0" xfId="0" applyFont="1" applyFill="1" applyBorder="1" applyAlignment="1">
      <alignment horizontal="center" vertical="center"/>
    </xf>
    <xf numFmtId="0" fontId="8" fillId="0" borderId="2" xfId="0" applyFont="1" applyFill="1" applyBorder="1"/>
    <xf numFmtId="3" fontId="12" fillId="0" borderId="2" xfId="0" applyNumberFormat="1" applyFont="1" applyFill="1" applyBorder="1" applyAlignment="1">
      <alignment horizontal="right" vertical="top" indent="1"/>
    </xf>
    <xf numFmtId="165" fontId="8" fillId="0" borderId="3" xfId="26" applyNumberFormat="1" applyFont="1" applyFill="1" applyBorder="1" applyAlignment="1" applyProtection="1">
      <alignment vertical="center"/>
    </xf>
    <xf numFmtId="0" fontId="21" fillId="0" borderId="3" xfId="27" applyFont="1" applyFill="1" applyBorder="1" applyAlignment="1">
      <alignment vertical="center"/>
    </xf>
    <xf numFmtId="0" fontId="21" fillId="0" borderId="4" xfId="27" applyFont="1" applyFill="1" applyBorder="1" applyAlignment="1">
      <alignment vertical="center"/>
    </xf>
    <xf numFmtId="3" fontId="22" fillId="0" borderId="5" xfId="27" applyNumberFormat="1" applyFont="1" applyFill="1" applyBorder="1" applyAlignment="1">
      <alignment horizontal="center" vertical="center"/>
    </xf>
    <xf numFmtId="3" fontId="22" fillId="0" borderId="3" xfId="27" applyNumberFormat="1" applyFont="1" applyFill="1" applyBorder="1" applyAlignment="1">
      <alignment horizontal="center" vertical="center"/>
    </xf>
    <xf numFmtId="3" fontId="22" fillId="0" borderId="4" xfId="27" applyNumberFormat="1" applyFont="1" applyFill="1" applyBorder="1" applyAlignment="1">
      <alignment horizontal="center" vertical="center"/>
    </xf>
    <xf numFmtId="0" fontId="8" fillId="0" borderId="5" xfId="0" applyFont="1" applyFill="1" applyBorder="1"/>
    <xf numFmtId="3" fontId="13" fillId="0" borderId="5" xfId="0" applyNumberFormat="1" applyFont="1" applyFill="1" applyBorder="1" applyAlignment="1">
      <alignment horizontal="right" indent="1"/>
    </xf>
    <xf numFmtId="0" fontId="12" fillId="0" borderId="5" xfId="0" applyFont="1" applyFill="1" applyBorder="1"/>
    <xf numFmtId="3" fontId="12" fillId="0" borderId="5" xfId="0" applyNumberFormat="1" applyFont="1" applyFill="1" applyBorder="1" applyAlignment="1">
      <alignment horizontal="right" indent="1"/>
    </xf>
    <xf numFmtId="0" fontId="13" fillId="0" borderId="2" xfId="0" applyFont="1" applyFill="1" applyBorder="1" applyAlignment="1">
      <alignment vertical="top"/>
    </xf>
    <xf numFmtId="0" fontId="21" fillId="0" borderId="7" xfId="27" applyFont="1" applyFill="1" applyBorder="1" applyAlignment="1">
      <alignment vertical="center"/>
    </xf>
    <xf numFmtId="3" fontId="21" fillId="0" borderId="7" xfId="27" applyNumberFormat="1" applyFont="1" applyFill="1" applyBorder="1" applyAlignment="1">
      <alignment horizontal="center" vertical="center"/>
    </xf>
    <xf numFmtId="0" fontId="8" fillId="0" borderId="8" xfId="27" applyFont="1" applyFill="1" applyBorder="1" applyAlignment="1">
      <alignment horizontal="center" vertical="center"/>
    </xf>
    <xf numFmtId="3" fontId="22" fillId="0" borderId="10" xfId="27" applyNumberFormat="1" applyFont="1" applyFill="1" applyBorder="1" applyAlignment="1">
      <alignment horizontal="center" vertical="center"/>
    </xf>
    <xf numFmtId="3" fontId="22" fillId="0" borderId="11" xfId="27" applyNumberFormat="1" applyFont="1" applyFill="1" applyBorder="1" applyAlignment="1">
      <alignment horizontal="center" vertical="center"/>
    </xf>
    <xf numFmtId="0" fontId="21" fillId="0" borderId="5" xfId="28" applyNumberFormat="1" applyFont="1" applyFill="1" applyBorder="1" applyAlignment="1" applyProtection="1">
      <alignment horizontal="center" vertical="center" wrapText="1"/>
    </xf>
    <xf numFmtId="0" fontId="8" fillId="0" borderId="6" xfId="27" applyFont="1" applyFill="1" applyBorder="1" applyAlignment="1">
      <alignment horizontal="center" vertical="center"/>
    </xf>
    <xf numFmtId="0" fontId="1" fillId="0" borderId="0" xfId="27" applyFont="1" applyFill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3" fontId="0" fillId="0" borderId="0" xfId="0" applyNumberFormat="1" applyFill="1"/>
    <xf numFmtId="0" fontId="13" fillId="0" borderId="12" xfId="0" applyFont="1" applyFill="1" applyBorder="1" applyAlignment="1">
      <alignment horizontal="center" vertical="center"/>
    </xf>
    <xf numFmtId="0" fontId="2" fillId="0" borderId="0" xfId="27" applyFill="1" applyBorder="1"/>
    <xf numFmtId="3" fontId="16" fillId="0" borderId="0" xfId="0" applyNumberFormat="1" applyFont="1"/>
    <xf numFmtId="0" fontId="8" fillId="0" borderId="9" xfId="27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indent="1"/>
    </xf>
    <xf numFmtId="0" fontId="23" fillId="0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 wrapText="1"/>
    </xf>
    <xf numFmtId="0" fontId="15" fillId="0" borderId="0" xfId="1" applyFont="1" applyFill="1" applyAlignment="1" applyProtection="1">
      <alignment horizontal="left" vertical="center"/>
    </xf>
    <xf numFmtId="0" fontId="10" fillId="0" borderId="0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165" fontId="11" fillId="0" borderId="2" xfId="26" applyNumberFormat="1" applyFont="1" applyFill="1" applyBorder="1" applyAlignment="1" applyProtection="1">
      <alignment horizontal="center" vertical="center"/>
    </xf>
    <xf numFmtId="0" fontId="21" fillId="0" borderId="13" xfId="27" applyFont="1" applyFill="1" applyBorder="1" applyAlignment="1">
      <alignment horizontal="center" vertical="center"/>
    </xf>
  </cellXfs>
  <cellStyles count="29">
    <cellStyle name="Hipervínculo" xfId="1" builtinId="8"/>
    <cellStyle name="Millares 2" xfId="28" xr:uid="{00000000-0005-0000-0000-000001000000}"/>
    <cellStyle name="Normal" xfId="0" builtinId="0"/>
    <cellStyle name="Normal 2" xfId="27" xr:uid="{00000000-0005-0000-0000-000003000000}"/>
    <cellStyle name="Normal 2 10" xfId="2" xr:uid="{00000000-0005-0000-0000-000004000000}"/>
    <cellStyle name="Normal 2 11" xfId="3" xr:uid="{00000000-0005-0000-0000-000005000000}"/>
    <cellStyle name="Normal 2 12" xfId="4" xr:uid="{00000000-0005-0000-0000-000006000000}"/>
    <cellStyle name="Normal 2 13" xfId="5" xr:uid="{00000000-0005-0000-0000-000007000000}"/>
    <cellStyle name="Normal 2 2" xfId="6" xr:uid="{00000000-0005-0000-0000-000008000000}"/>
    <cellStyle name="Normal 2 3" xfId="7" xr:uid="{00000000-0005-0000-0000-000009000000}"/>
    <cellStyle name="Normal 2 4" xfId="8" xr:uid="{00000000-0005-0000-0000-00000A000000}"/>
    <cellStyle name="Normal 2 5" xfId="9" xr:uid="{00000000-0005-0000-0000-00000B000000}"/>
    <cellStyle name="Normal 2 6" xfId="10" xr:uid="{00000000-0005-0000-0000-00000C000000}"/>
    <cellStyle name="Normal 2 7" xfId="11" xr:uid="{00000000-0005-0000-0000-00000D000000}"/>
    <cellStyle name="Normal 2 8" xfId="12" xr:uid="{00000000-0005-0000-0000-00000E000000}"/>
    <cellStyle name="Normal 2 9" xfId="13" xr:uid="{00000000-0005-0000-0000-00000F000000}"/>
    <cellStyle name="Normal_Andalucía" xfId="26" xr:uid="{00000000-0005-0000-0000-000010000000}"/>
    <cellStyle name="Porcentual 2 10" xfId="14" xr:uid="{00000000-0005-0000-0000-000011000000}"/>
    <cellStyle name="Porcentual 2 11" xfId="15" xr:uid="{00000000-0005-0000-0000-000012000000}"/>
    <cellStyle name="Porcentual 2 12" xfId="16" xr:uid="{00000000-0005-0000-0000-000013000000}"/>
    <cellStyle name="Porcentual 2 13" xfId="17" xr:uid="{00000000-0005-0000-0000-000014000000}"/>
    <cellStyle name="Porcentual 2 2" xfId="18" xr:uid="{00000000-0005-0000-0000-000015000000}"/>
    <cellStyle name="Porcentual 2 3" xfId="19" xr:uid="{00000000-0005-0000-0000-000016000000}"/>
    <cellStyle name="Porcentual 2 4" xfId="20" xr:uid="{00000000-0005-0000-0000-000017000000}"/>
    <cellStyle name="Porcentual 2 5" xfId="21" xr:uid="{00000000-0005-0000-0000-000018000000}"/>
    <cellStyle name="Porcentual 2 6" xfId="22" xr:uid="{00000000-0005-0000-0000-000019000000}"/>
    <cellStyle name="Porcentual 2 7" xfId="23" xr:uid="{00000000-0005-0000-0000-00001A000000}"/>
    <cellStyle name="Porcentual 2 8" xfId="24" xr:uid="{00000000-0005-0000-0000-00001B000000}"/>
    <cellStyle name="Porcentual 2 9" xfId="25" xr:uid="{00000000-0005-0000-0000-00001C000000}"/>
  </cellStyles>
  <dxfs count="0"/>
  <tableStyles count="0" defaultTableStyle="TableStyleMedium9" defaultPivotStyle="PivotStyleLight16"/>
  <colors>
    <mruColors>
      <color rgb="FFFF822F"/>
      <color rgb="FFFF824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celpa.org/informe-anual/IA2019/InformeAnual2019.htm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ccelpa.org/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svg"/><Relationship Id="rId3" Type="http://schemas.openxmlformats.org/officeDocument/2006/relationships/image" Target="../media/image3.sv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hyperlink" Target="#'TR&#193;FICO PORTUARIO'!A1"/><Relationship Id="rId6" Type="http://schemas.openxmlformats.org/officeDocument/2006/relationships/hyperlink" Target="#'Tabla 10.1.1'!A1"/><Relationship Id="rId11" Type="http://schemas.openxmlformats.org/officeDocument/2006/relationships/image" Target="../media/image8.png"/><Relationship Id="rId5" Type="http://schemas.openxmlformats.org/officeDocument/2006/relationships/image" Target="../media/image5.svg"/><Relationship Id="rId10" Type="http://schemas.openxmlformats.org/officeDocument/2006/relationships/hyperlink" Target="http://www.ccelpa.org/" TargetMode="External"/><Relationship Id="rId4" Type="http://schemas.openxmlformats.org/officeDocument/2006/relationships/image" Target="../media/image4.png"/><Relationship Id="rId9" Type="http://schemas.openxmlformats.org/officeDocument/2006/relationships/hyperlink" Target="https://www.ccelpa.org/informe-anual/IA2019/InformeAnual2019.html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celpa.org/informe-anual/IA2019/InformeAnual2019.html" TargetMode="External"/><Relationship Id="rId3" Type="http://schemas.openxmlformats.org/officeDocument/2006/relationships/image" Target="../media/image3.svg"/><Relationship Id="rId7" Type="http://schemas.openxmlformats.org/officeDocument/2006/relationships/hyperlink" Target="#'Tabla 10.1.2'!A1"/><Relationship Id="rId2" Type="http://schemas.openxmlformats.org/officeDocument/2006/relationships/image" Target="../media/image9.png"/><Relationship Id="rId1" Type="http://schemas.openxmlformats.org/officeDocument/2006/relationships/hyperlink" Target="#'TR&#193;FICO PORTUARIO'!A1"/><Relationship Id="rId6" Type="http://schemas.openxmlformats.org/officeDocument/2006/relationships/image" Target="../media/image7.svg"/><Relationship Id="rId5" Type="http://schemas.openxmlformats.org/officeDocument/2006/relationships/image" Target="../media/image10.png"/><Relationship Id="rId10" Type="http://schemas.openxmlformats.org/officeDocument/2006/relationships/image" Target="../media/image8.png"/><Relationship Id="rId4" Type="http://schemas.openxmlformats.org/officeDocument/2006/relationships/hyperlink" Target="#'Tabla 10.1'!A1"/><Relationship Id="rId9" Type="http://schemas.openxmlformats.org/officeDocument/2006/relationships/hyperlink" Target="http://www.ccelpa.org/" TargetMode="Externa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celpa.org/informe-anual/IA2019/InformeAnual2019.html" TargetMode="External"/><Relationship Id="rId3" Type="http://schemas.openxmlformats.org/officeDocument/2006/relationships/image" Target="../media/image3.svg"/><Relationship Id="rId7" Type="http://schemas.openxmlformats.org/officeDocument/2006/relationships/hyperlink" Target="#'Tabla 10.1.3'!A1"/><Relationship Id="rId2" Type="http://schemas.openxmlformats.org/officeDocument/2006/relationships/image" Target="../media/image2.png"/><Relationship Id="rId1" Type="http://schemas.openxmlformats.org/officeDocument/2006/relationships/hyperlink" Target="#'TR&#193;FICO PORTUARIO'!A1"/><Relationship Id="rId6" Type="http://schemas.openxmlformats.org/officeDocument/2006/relationships/image" Target="../media/image7.svg"/><Relationship Id="rId5" Type="http://schemas.openxmlformats.org/officeDocument/2006/relationships/image" Target="../media/image6.png"/><Relationship Id="rId10" Type="http://schemas.openxmlformats.org/officeDocument/2006/relationships/image" Target="../media/image8.png"/><Relationship Id="rId4" Type="http://schemas.openxmlformats.org/officeDocument/2006/relationships/hyperlink" Target="#'Tabla 10.1.1'!A1"/><Relationship Id="rId9" Type="http://schemas.openxmlformats.org/officeDocument/2006/relationships/hyperlink" Target="http://www.ccelpa.org/" TargetMode="Externa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celpa.org/informe-anual/IA2019/InformeAnual2019.html" TargetMode="External"/><Relationship Id="rId3" Type="http://schemas.openxmlformats.org/officeDocument/2006/relationships/image" Target="../media/image3.svg"/><Relationship Id="rId7" Type="http://schemas.openxmlformats.org/officeDocument/2006/relationships/hyperlink" Target="#'Tabla 10.2'!A1"/><Relationship Id="rId2" Type="http://schemas.openxmlformats.org/officeDocument/2006/relationships/image" Target="../media/image11.png"/><Relationship Id="rId1" Type="http://schemas.openxmlformats.org/officeDocument/2006/relationships/hyperlink" Target="#'TR&#193;FICO PORTUARIO'!A1"/><Relationship Id="rId6" Type="http://schemas.openxmlformats.org/officeDocument/2006/relationships/image" Target="../media/image7.svg"/><Relationship Id="rId5" Type="http://schemas.openxmlformats.org/officeDocument/2006/relationships/image" Target="../media/image6.png"/><Relationship Id="rId10" Type="http://schemas.openxmlformats.org/officeDocument/2006/relationships/image" Target="../media/image8.png"/><Relationship Id="rId4" Type="http://schemas.openxmlformats.org/officeDocument/2006/relationships/hyperlink" Target="#'Tabla 10.1.2'!A1"/><Relationship Id="rId9" Type="http://schemas.openxmlformats.org/officeDocument/2006/relationships/hyperlink" Target="http://www.ccelpa.org/" TargetMode="Externa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svg"/><Relationship Id="rId3" Type="http://schemas.openxmlformats.org/officeDocument/2006/relationships/image" Target="../media/image3.svg"/><Relationship Id="rId7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hyperlink" Target="#'TR&#193;FICO PORTUARIO'!A1"/><Relationship Id="rId6" Type="http://schemas.openxmlformats.org/officeDocument/2006/relationships/image" Target="../media/image7.svg"/><Relationship Id="rId11" Type="http://schemas.openxmlformats.org/officeDocument/2006/relationships/hyperlink" Target="https://www.ccelpa.org/informe-anual/IA2019/InformeAnual2019.html" TargetMode="External"/><Relationship Id="rId5" Type="http://schemas.openxmlformats.org/officeDocument/2006/relationships/image" Target="../media/image6.png"/><Relationship Id="rId10" Type="http://schemas.openxmlformats.org/officeDocument/2006/relationships/image" Target="../media/image8.png"/><Relationship Id="rId4" Type="http://schemas.openxmlformats.org/officeDocument/2006/relationships/hyperlink" Target="#'Tabla 10.1.3'!A1"/><Relationship Id="rId9" Type="http://schemas.openxmlformats.org/officeDocument/2006/relationships/hyperlink" Target="http://www.ccelpa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17</xdr:row>
      <xdr:rowOff>161925</xdr:rowOff>
    </xdr:from>
    <xdr:to>
      <xdr:col>3</xdr:col>
      <xdr:colOff>485775</xdr:colOff>
      <xdr:row>21</xdr:row>
      <xdr:rowOff>28575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219200" y="3848100"/>
          <a:ext cx="1247775" cy="6286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3</xdr:col>
      <xdr:colOff>647701</xdr:colOff>
      <xdr:row>17</xdr:row>
      <xdr:rowOff>161925</xdr:rowOff>
    </xdr:from>
    <xdr:to>
      <xdr:col>5</xdr:col>
      <xdr:colOff>476251</xdr:colOff>
      <xdr:row>21</xdr:row>
      <xdr:rowOff>38100</xdr:rowOff>
    </xdr:to>
    <xdr:sp macro="" textlink="">
      <xdr:nvSpPr>
        <xdr:cNvPr id="5" name="Rectá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628901" y="4962525"/>
          <a:ext cx="1352550" cy="63817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 u="sng"/>
            <a:t>INFORME</a:t>
          </a:r>
          <a:r>
            <a:rPr lang="es-ES" sz="1100" b="1" u="sng" baseline="0"/>
            <a:t> ANUAL DE LA ECONOMÍA CANARIA</a:t>
          </a:r>
          <a:endParaRPr lang="es-ES" sz="1100" b="1" u="sng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152400</xdr:colOff>
      <xdr:row>3</xdr:row>
      <xdr:rowOff>152400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457200" y="161925"/>
          <a:ext cx="571500" cy="476250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438150</xdr:colOff>
      <xdr:row>1</xdr:row>
      <xdr:rowOff>19050</xdr:rowOff>
    </xdr:from>
    <xdr:to>
      <xdr:col>2</xdr:col>
      <xdr:colOff>952501</xdr:colOff>
      <xdr:row>4</xdr:row>
      <xdr:rowOff>9525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1314450" y="180975"/>
          <a:ext cx="514351" cy="476250"/>
          <a:chOff x="1171574" y="504825"/>
          <a:chExt cx="514351" cy="476250"/>
        </a:xfrm>
        <a:noFill/>
      </xdr:grpSpPr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7" name="Gráfico 6" descr="Flecha: recto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5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1066800</xdr:colOff>
      <xdr:row>1</xdr:row>
      <xdr:rowOff>19050</xdr:rowOff>
    </xdr:from>
    <xdr:to>
      <xdr:col>2</xdr:col>
      <xdr:colOff>1581151</xdr:colOff>
      <xdr:row>3</xdr:row>
      <xdr:rowOff>161924</xdr:rowOff>
    </xdr:to>
    <xdr:grpSp>
      <xdr:nvGrpSpPr>
        <xdr:cNvPr id="8" name="Grupo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1943100" y="180975"/>
          <a:ext cx="514351" cy="466724"/>
          <a:chOff x="1771649" y="95251"/>
          <a:chExt cx="514351" cy="466724"/>
        </a:xfrm>
      </xdr:grpSpPr>
      <xdr:sp macro="" textlink="">
        <xdr:nvSpPr>
          <xdr:cNvPr id="9" name="Rectángulo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0" name="Gráfico 9" descr="Flecha: recto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12</xdr:col>
      <xdr:colOff>390525</xdr:colOff>
      <xdr:row>1</xdr:row>
      <xdr:rowOff>9525</xdr:rowOff>
    </xdr:from>
    <xdr:to>
      <xdr:col>13</xdr:col>
      <xdr:colOff>828675</xdr:colOff>
      <xdr:row>3</xdr:row>
      <xdr:rowOff>152400</xdr:rowOff>
    </xdr:to>
    <xdr:sp macro="" textlink="">
      <xdr:nvSpPr>
        <xdr:cNvPr id="11" name="Rectángulo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1820525" y="171450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13</xdr:col>
      <xdr:colOff>874183</xdr:colOff>
      <xdr:row>1</xdr:row>
      <xdr:rowOff>9526</xdr:rowOff>
    </xdr:from>
    <xdr:to>
      <xdr:col>14</xdr:col>
      <xdr:colOff>857250</xdr:colOff>
      <xdr:row>4</xdr:row>
      <xdr:rowOff>1</xdr:rowOff>
    </xdr:to>
    <xdr:grpSp>
      <xdr:nvGrpSpPr>
        <xdr:cNvPr id="12" name="Grupo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/>
      </xdr:nvGrpSpPr>
      <xdr:grpSpPr>
        <a:xfrm>
          <a:off x="13218583" y="171451"/>
          <a:ext cx="897467" cy="4762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Imagen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2</xdr:col>
      <xdr:colOff>161925</xdr:colOff>
      <xdr:row>4</xdr:row>
      <xdr:rowOff>0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468457" y="174048"/>
          <a:ext cx="568036" cy="484043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581025</xdr:colOff>
      <xdr:row>1</xdr:row>
      <xdr:rowOff>0</xdr:rowOff>
    </xdr:from>
    <xdr:to>
      <xdr:col>2</xdr:col>
      <xdr:colOff>1095376</xdr:colOff>
      <xdr:row>3</xdr:row>
      <xdr:rowOff>152400</xdr:rowOff>
    </xdr:to>
    <xdr:grpSp>
      <xdr:nvGrpSpPr>
        <xdr:cNvPr id="5" name="Grup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/>
      </xdr:nvGrpSpPr>
      <xdr:grpSpPr>
        <a:xfrm>
          <a:off x="1455593" y="164523"/>
          <a:ext cx="514351" cy="481445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7" name="Gráfico 6" descr="Flecha: recto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1209675</xdr:colOff>
      <xdr:row>1</xdr:row>
      <xdr:rowOff>1</xdr:rowOff>
    </xdr:from>
    <xdr:to>
      <xdr:col>2</xdr:col>
      <xdr:colOff>1724026</xdr:colOff>
      <xdr:row>3</xdr:row>
      <xdr:rowOff>142875</xdr:rowOff>
    </xdr:to>
    <xdr:grpSp>
      <xdr:nvGrpSpPr>
        <xdr:cNvPr id="8" name="Grupo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pSpPr/>
      </xdr:nvGrpSpPr>
      <xdr:grpSpPr>
        <a:xfrm>
          <a:off x="2084243" y="164524"/>
          <a:ext cx="514351" cy="471919"/>
          <a:chOff x="1771649" y="95251"/>
          <a:chExt cx="514351" cy="466724"/>
        </a:xfrm>
      </xdr:grpSpPr>
      <xdr:sp macro="" textlink="">
        <xdr:nvSpPr>
          <xdr:cNvPr id="9" name="Rectángulo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0" name="Gráfico 9" descr="Flecha: recto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12</xdr:col>
      <xdr:colOff>0</xdr:colOff>
      <xdr:row>1</xdr:row>
      <xdr:rowOff>0</xdr:rowOff>
    </xdr:from>
    <xdr:to>
      <xdr:col>13</xdr:col>
      <xdr:colOff>438150</xdr:colOff>
      <xdr:row>3</xdr:row>
      <xdr:rowOff>142875</xdr:rowOff>
    </xdr:to>
    <xdr:sp macro="" textlink="">
      <xdr:nvSpPr>
        <xdr:cNvPr id="11" name="Rectángulo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11239500" y="161925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13</xdr:col>
      <xdr:colOff>483658</xdr:colOff>
      <xdr:row>1</xdr:row>
      <xdr:rowOff>1</xdr:rowOff>
    </xdr:from>
    <xdr:to>
      <xdr:col>14</xdr:col>
      <xdr:colOff>466725</xdr:colOff>
      <xdr:row>3</xdr:row>
      <xdr:rowOff>152401</xdr:rowOff>
    </xdr:to>
    <xdr:grpSp>
      <xdr:nvGrpSpPr>
        <xdr:cNvPr id="12" name="Grupo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pSpPr/>
      </xdr:nvGrpSpPr>
      <xdr:grpSpPr>
        <a:xfrm>
          <a:off x="12666999" y="164524"/>
          <a:ext cx="900931" cy="481445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Imagen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0</xdr:rowOff>
    </xdr:from>
    <xdr:to>
      <xdr:col>2</xdr:col>
      <xdr:colOff>171450</xdr:colOff>
      <xdr:row>3</xdr:row>
      <xdr:rowOff>152400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476250" y="161925"/>
          <a:ext cx="571500" cy="476250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514350</xdr:colOff>
      <xdr:row>0</xdr:row>
      <xdr:rowOff>152400</xdr:rowOff>
    </xdr:from>
    <xdr:to>
      <xdr:col>2</xdr:col>
      <xdr:colOff>1028701</xdr:colOff>
      <xdr:row>3</xdr:row>
      <xdr:rowOff>142875</xdr:rowOff>
    </xdr:to>
    <xdr:grpSp>
      <xdr:nvGrpSpPr>
        <xdr:cNvPr id="5" name="Grup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1390650" y="152400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7" name="Gráfico 6" descr="Flecha: recto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1143000</xdr:colOff>
      <xdr:row>0</xdr:row>
      <xdr:rowOff>152401</xdr:rowOff>
    </xdr:from>
    <xdr:to>
      <xdr:col>2</xdr:col>
      <xdr:colOff>1657351</xdr:colOff>
      <xdr:row>3</xdr:row>
      <xdr:rowOff>133350</xdr:rowOff>
    </xdr:to>
    <xdr:grpSp>
      <xdr:nvGrpSpPr>
        <xdr:cNvPr id="8" name="Grupo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pSpPr/>
      </xdr:nvGrpSpPr>
      <xdr:grpSpPr>
        <a:xfrm>
          <a:off x="2019300" y="152401"/>
          <a:ext cx="514351" cy="466724"/>
          <a:chOff x="1771649" y="95251"/>
          <a:chExt cx="514351" cy="466724"/>
        </a:xfrm>
      </xdr:grpSpPr>
      <xdr:sp macro="" textlink="">
        <xdr:nvSpPr>
          <xdr:cNvPr id="9" name="Rectángulo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0" name="Gráfico 9" descr="Flecha: recto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12</xdr:col>
      <xdr:colOff>0</xdr:colOff>
      <xdr:row>1</xdr:row>
      <xdr:rowOff>0</xdr:rowOff>
    </xdr:from>
    <xdr:to>
      <xdr:col>13</xdr:col>
      <xdr:colOff>438150</xdr:colOff>
      <xdr:row>3</xdr:row>
      <xdr:rowOff>142875</xdr:rowOff>
    </xdr:to>
    <xdr:sp macro="" textlink="">
      <xdr:nvSpPr>
        <xdr:cNvPr id="11" name="Rectángulo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10715625" y="161925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13</xdr:col>
      <xdr:colOff>483658</xdr:colOff>
      <xdr:row>1</xdr:row>
      <xdr:rowOff>1</xdr:rowOff>
    </xdr:from>
    <xdr:to>
      <xdr:col>14</xdr:col>
      <xdr:colOff>466725</xdr:colOff>
      <xdr:row>3</xdr:row>
      <xdr:rowOff>152401</xdr:rowOff>
    </xdr:to>
    <xdr:grpSp>
      <xdr:nvGrpSpPr>
        <xdr:cNvPr id="12" name="Grupo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pSpPr/>
      </xdr:nvGrpSpPr>
      <xdr:grpSpPr>
        <a:xfrm>
          <a:off x="12113683" y="161926"/>
          <a:ext cx="897467" cy="4762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Imagen 13">
            <a:extLst>
              <a:ext uri="{FF2B5EF4-FFF2-40B4-BE49-F238E27FC236}">
                <a16:creationId xmlns:a16="http://schemas.microsoft.com/office/drawing/2014/main" id="{00000000-0008-0000-03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149165</xdr:colOff>
      <xdr:row>3</xdr:row>
      <xdr:rowOff>152759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457200" y="161925"/>
          <a:ext cx="568265" cy="476609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386392</xdr:colOff>
      <xdr:row>1</xdr:row>
      <xdr:rowOff>0</xdr:rowOff>
    </xdr:from>
    <xdr:to>
      <xdr:col>2</xdr:col>
      <xdr:colOff>900743</xdr:colOff>
      <xdr:row>3</xdr:row>
      <xdr:rowOff>152759</xdr:rowOff>
    </xdr:to>
    <xdr:grpSp>
      <xdr:nvGrpSpPr>
        <xdr:cNvPr id="5" name="Grup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pSpPr/>
      </xdr:nvGrpSpPr>
      <xdr:grpSpPr>
        <a:xfrm>
          <a:off x="1262692" y="161925"/>
          <a:ext cx="514351" cy="476609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7" name="Gráfico 6" descr="Flecha: recto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1015042</xdr:colOff>
      <xdr:row>1</xdr:row>
      <xdr:rowOff>1</xdr:rowOff>
    </xdr:from>
    <xdr:to>
      <xdr:col>2</xdr:col>
      <xdr:colOff>1529393</xdr:colOff>
      <xdr:row>3</xdr:row>
      <xdr:rowOff>143234</xdr:rowOff>
    </xdr:to>
    <xdr:grpSp>
      <xdr:nvGrpSpPr>
        <xdr:cNvPr id="8" name="Grupo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pSpPr/>
      </xdr:nvGrpSpPr>
      <xdr:grpSpPr>
        <a:xfrm>
          <a:off x="1891342" y="161926"/>
          <a:ext cx="514351" cy="467083"/>
          <a:chOff x="1771649" y="95251"/>
          <a:chExt cx="514351" cy="466724"/>
        </a:xfrm>
      </xdr:grpSpPr>
      <xdr:sp macro="" textlink="">
        <xdr:nvSpPr>
          <xdr:cNvPr id="9" name="Rectángulo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0" name="Gráfico 9" descr="Flecha: recto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12</xdr:col>
      <xdr:colOff>0</xdr:colOff>
      <xdr:row>1</xdr:row>
      <xdr:rowOff>0</xdr:rowOff>
    </xdr:from>
    <xdr:to>
      <xdr:col>13</xdr:col>
      <xdr:colOff>435993</xdr:colOff>
      <xdr:row>3</xdr:row>
      <xdr:rowOff>143234</xdr:rowOff>
    </xdr:to>
    <xdr:sp macro="" textlink="">
      <xdr:nvSpPr>
        <xdr:cNvPr id="11" name="Rectángulo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693160" y="161745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13</xdr:col>
      <xdr:colOff>481501</xdr:colOff>
      <xdr:row>1</xdr:row>
      <xdr:rowOff>1</xdr:rowOff>
    </xdr:from>
    <xdr:to>
      <xdr:col>14</xdr:col>
      <xdr:colOff>462411</xdr:colOff>
      <xdr:row>3</xdr:row>
      <xdr:rowOff>152760</xdr:rowOff>
    </xdr:to>
    <xdr:grpSp>
      <xdr:nvGrpSpPr>
        <xdr:cNvPr id="12" name="Grupo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pSpPr/>
      </xdr:nvGrpSpPr>
      <xdr:grpSpPr>
        <a:xfrm>
          <a:off x="12121051" y="161926"/>
          <a:ext cx="895310" cy="476609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0000000-0008-0000-0400-00000D000000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Imagen 13">
            <a:extLst>
              <a:ext uri="{FF2B5EF4-FFF2-40B4-BE49-F238E27FC236}">
                <a16:creationId xmlns:a16="http://schemas.microsoft.com/office/drawing/2014/main" id="{00000000-0008-0000-04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19050</xdr:rowOff>
    </xdr:from>
    <xdr:to>
      <xdr:col>1</xdr:col>
      <xdr:colOff>600075</xdr:colOff>
      <xdr:row>4</xdr:row>
      <xdr:rowOff>9525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485775" y="180975"/>
          <a:ext cx="571500" cy="476250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923925</xdr:colOff>
      <xdr:row>1</xdr:row>
      <xdr:rowOff>9525</xdr:rowOff>
    </xdr:from>
    <xdr:to>
      <xdr:col>1</xdr:col>
      <xdr:colOff>1438276</xdr:colOff>
      <xdr:row>4</xdr:row>
      <xdr:rowOff>0</xdr:rowOff>
    </xdr:to>
    <xdr:grpSp>
      <xdr:nvGrpSpPr>
        <xdr:cNvPr id="5" name="Grup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pSpPr/>
      </xdr:nvGrpSpPr>
      <xdr:grpSpPr>
        <a:xfrm>
          <a:off x="1381125" y="171450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7" name="Gráfico 6" descr="Flecha: recto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1619250</xdr:colOff>
      <xdr:row>1</xdr:row>
      <xdr:rowOff>19050</xdr:rowOff>
    </xdr:from>
    <xdr:to>
      <xdr:col>1</xdr:col>
      <xdr:colOff>2133601</xdr:colOff>
      <xdr:row>3</xdr:row>
      <xdr:rowOff>161924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pSpPr/>
      </xdr:nvGrpSpPr>
      <xdr:grpSpPr>
        <a:xfrm>
          <a:off x="2076450" y="180975"/>
          <a:ext cx="514351" cy="466724"/>
          <a:chOff x="1771649" y="95251"/>
          <a:chExt cx="514351" cy="466724"/>
        </a:xfrm>
        <a:noFill/>
      </xdr:grpSpPr>
      <xdr:sp macro="" textlink="">
        <xdr:nvSpPr>
          <xdr:cNvPr id="12" name="Rectángulo 11">
            <a:extLst>
              <a:ext uri="{FF2B5EF4-FFF2-40B4-BE49-F238E27FC236}">
                <a16:creationId xmlns:a16="http://schemas.microsoft.com/office/drawing/2014/main" id="{00000000-0008-0000-0500-00000C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3" name="Gráfico 12" descr="Flecha: recto">
            <a:extLst>
              <a:ext uri="{FF2B5EF4-FFF2-40B4-BE49-F238E27FC236}">
                <a16:creationId xmlns:a16="http://schemas.microsoft.com/office/drawing/2014/main" id="{00000000-0008-0000-05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12</xdr:col>
      <xdr:colOff>7408</xdr:colOff>
      <xdr:row>0</xdr:row>
      <xdr:rowOff>152401</xdr:rowOff>
    </xdr:from>
    <xdr:to>
      <xdr:col>13</xdr:col>
      <xdr:colOff>0</xdr:colOff>
      <xdr:row>3</xdr:row>
      <xdr:rowOff>142876</xdr:rowOff>
    </xdr:to>
    <xdr:grpSp>
      <xdr:nvGrpSpPr>
        <xdr:cNvPr id="15" name="Grupo 1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pSpPr/>
      </xdr:nvGrpSpPr>
      <xdr:grpSpPr>
        <a:xfrm>
          <a:off x="11808883" y="152401"/>
          <a:ext cx="897467" cy="4762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00000000-0008-0000-0500-000010000000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00000000-0008-0000-05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10</xdr:col>
      <xdr:colOff>409575</xdr:colOff>
      <xdr:row>1</xdr:row>
      <xdr:rowOff>0</xdr:rowOff>
    </xdr:from>
    <xdr:to>
      <xdr:col>11</xdr:col>
      <xdr:colOff>855093</xdr:colOff>
      <xdr:row>3</xdr:row>
      <xdr:rowOff>143234</xdr:rowOff>
    </xdr:to>
    <xdr:sp macro="" textlink="">
      <xdr:nvSpPr>
        <xdr:cNvPr id="18" name="Rectángulo 17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>
        <a:xfrm>
          <a:off x="10401300" y="161925"/>
          <a:ext cx="1350393" cy="467084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822F"/>
  </sheetPr>
  <dimension ref="A1:M17"/>
  <sheetViews>
    <sheetView showGridLines="0" showRowColHeaders="0" tabSelected="1" zoomScaleNormal="100" workbookViewId="0">
      <selection activeCell="K1" sqref="K1"/>
    </sheetView>
  </sheetViews>
  <sheetFormatPr baseColWidth="10" defaultColWidth="11.42578125" defaultRowHeight="15" x14ac:dyDescent="0.2"/>
  <cols>
    <col min="1" max="1" width="6.85546875" style="24" customWidth="1"/>
    <col min="2" max="9" width="11.42578125" style="24"/>
    <col min="10" max="10" width="23.140625" style="24" customWidth="1"/>
    <col min="11" max="11" width="11.42578125" style="24"/>
    <col min="12" max="12" width="18.28515625" style="24" customWidth="1"/>
    <col min="13" max="16384" width="11.42578125" style="24"/>
  </cols>
  <sheetData>
    <row r="1" spans="1:13" s="37" customFormat="1" ht="9" customHeight="1" x14ac:dyDescent="0.25">
      <c r="A1" s="69"/>
      <c r="C1" s="38"/>
    </row>
    <row r="2" spans="1:13" s="37" customFormat="1" ht="15" customHeight="1" x14ac:dyDescent="0.2">
      <c r="B2" s="70" t="s">
        <v>1</v>
      </c>
      <c r="C2" s="70" t="s">
        <v>1</v>
      </c>
      <c r="D2" s="70"/>
      <c r="E2" s="70"/>
      <c r="F2" s="70"/>
      <c r="G2" s="70"/>
      <c r="H2" s="70"/>
      <c r="I2" s="70"/>
      <c r="J2" s="70"/>
      <c r="K2" s="70"/>
    </row>
    <row r="3" spans="1:13" s="37" customFormat="1" ht="15" customHeight="1" x14ac:dyDescent="0.2"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3" s="37" customFormat="1" ht="9.9499999999999993" customHeight="1" x14ac:dyDescent="0.2"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3" x14ac:dyDescent="0.2">
      <c r="C5" s="25"/>
      <c r="D5" s="25"/>
      <c r="E5" s="28"/>
      <c r="F5" s="28"/>
      <c r="G5" s="28"/>
      <c r="H5" s="28"/>
      <c r="I5" s="28"/>
      <c r="J5" s="28"/>
      <c r="K5" s="28"/>
      <c r="L5" s="28"/>
    </row>
    <row r="6" spans="1:13" ht="20.25" customHeight="1" x14ac:dyDescent="0.2">
      <c r="C6" s="27" t="s">
        <v>60</v>
      </c>
      <c r="D6" s="25"/>
      <c r="E6" s="26"/>
      <c r="F6" s="26"/>
      <c r="G6" s="26"/>
      <c r="H6" s="26"/>
      <c r="I6" s="26"/>
      <c r="J6" s="26"/>
      <c r="K6" s="26"/>
      <c r="L6" s="26"/>
    </row>
    <row r="7" spans="1:13" ht="20.25" customHeight="1" x14ac:dyDescent="0.2">
      <c r="C7" s="25"/>
      <c r="D7" s="27" t="s">
        <v>29</v>
      </c>
      <c r="E7" s="72" t="s">
        <v>59</v>
      </c>
      <c r="F7" s="72"/>
      <c r="G7" s="72"/>
      <c r="H7" s="72"/>
      <c r="I7" s="72"/>
      <c r="J7" s="72"/>
      <c r="K7" s="72"/>
      <c r="L7" s="29"/>
    </row>
    <row r="8" spans="1:13" ht="20.25" customHeight="1" x14ac:dyDescent="0.2">
      <c r="C8" s="25"/>
      <c r="D8" s="68" t="s">
        <v>30</v>
      </c>
      <c r="E8" s="72" t="s">
        <v>66</v>
      </c>
      <c r="F8" s="72"/>
      <c r="G8" s="72"/>
      <c r="H8" s="72"/>
      <c r="I8" s="72"/>
      <c r="J8" s="72"/>
      <c r="K8" s="72"/>
      <c r="L8" s="26"/>
    </row>
    <row r="9" spans="1:13" ht="20.25" customHeight="1" x14ac:dyDescent="0.2">
      <c r="C9" s="31"/>
      <c r="D9" s="68" t="s">
        <v>31</v>
      </c>
      <c r="E9" s="72" t="s">
        <v>62</v>
      </c>
      <c r="F9" s="72"/>
      <c r="G9" s="72"/>
      <c r="H9" s="72"/>
      <c r="I9" s="72"/>
      <c r="J9" s="72"/>
      <c r="K9" s="72"/>
      <c r="L9" s="26"/>
    </row>
    <row r="10" spans="1:13" ht="20.25" customHeight="1" x14ac:dyDescent="0.2">
      <c r="C10" s="25"/>
      <c r="D10" s="68" t="s">
        <v>32</v>
      </c>
      <c r="E10" s="72" t="s">
        <v>63</v>
      </c>
      <c r="F10" s="72"/>
      <c r="G10" s="72"/>
      <c r="H10" s="72"/>
      <c r="I10" s="72"/>
      <c r="J10" s="72"/>
      <c r="K10" s="72"/>
      <c r="L10" s="26"/>
    </row>
    <row r="11" spans="1:13" ht="20.25" customHeight="1" x14ac:dyDescent="0.2">
      <c r="C11" s="25"/>
      <c r="D11" s="30"/>
      <c r="E11" s="26"/>
      <c r="F11" s="26"/>
      <c r="G11" s="26"/>
      <c r="H11" s="26"/>
      <c r="I11" s="26"/>
      <c r="J11" s="26"/>
      <c r="K11" s="26"/>
      <c r="L11" s="26"/>
    </row>
    <row r="12" spans="1:13" ht="20.25" customHeight="1" x14ac:dyDescent="0.2">
      <c r="C12" s="25" t="s">
        <v>67</v>
      </c>
      <c r="D12" s="30"/>
      <c r="E12" s="26"/>
      <c r="F12" s="26"/>
      <c r="G12" s="26"/>
      <c r="H12" s="26"/>
      <c r="I12" s="26"/>
      <c r="J12" s="26"/>
      <c r="K12" s="26"/>
      <c r="L12" s="26"/>
    </row>
    <row r="13" spans="1:13" ht="20.25" customHeight="1" x14ac:dyDescent="0.2">
      <c r="D13" s="27" t="s">
        <v>2</v>
      </c>
      <c r="E13" s="72" t="s">
        <v>65</v>
      </c>
      <c r="F13" s="72"/>
      <c r="G13" s="72"/>
      <c r="H13" s="72"/>
      <c r="I13" s="72"/>
      <c r="J13" s="72"/>
      <c r="K13" s="72"/>
      <c r="L13" s="72"/>
      <c r="M13" s="32"/>
    </row>
    <row r="14" spans="1:13" x14ac:dyDescent="0.2">
      <c r="E14" s="33"/>
      <c r="F14" s="33"/>
      <c r="G14" s="33"/>
      <c r="H14" s="33"/>
      <c r="I14" s="33"/>
      <c r="J14" s="33"/>
      <c r="K14" s="33"/>
      <c r="L14" s="33"/>
    </row>
    <row r="16" spans="1:13" ht="17.25" x14ac:dyDescent="0.2">
      <c r="C16" s="71" t="s">
        <v>58</v>
      </c>
      <c r="D16" s="71"/>
      <c r="E16" s="71"/>
      <c r="F16" s="71"/>
      <c r="G16" s="71"/>
      <c r="H16" s="71"/>
      <c r="I16" s="71"/>
      <c r="J16" s="71"/>
    </row>
    <row r="17" spans="3:10" ht="17.25" x14ac:dyDescent="0.2">
      <c r="C17" s="71" t="s">
        <v>0</v>
      </c>
      <c r="D17" s="71"/>
      <c r="E17" s="71"/>
      <c r="F17" s="71"/>
      <c r="G17" s="71"/>
      <c r="H17" s="34"/>
      <c r="I17" s="34"/>
      <c r="J17" s="34"/>
    </row>
  </sheetData>
  <mergeCells count="8">
    <mergeCell ref="B2:K3"/>
    <mergeCell ref="C17:G17"/>
    <mergeCell ref="E8:K8"/>
    <mergeCell ref="C16:J16"/>
    <mergeCell ref="E7:K7"/>
    <mergeCell ref="E9:K9"/>
    <mergeCell ref="E10:K10"/>
    <mergeCell ref="E13:L13"/>
  </mergeCells>
  <phoneticPr fontId="3" type="noConversion"/>
  <hyperlinks>
    <hyperlink ref="E7" location="'Tabla 10.1'!A1" display="TRÁFICO PORTUARIO. TOTAL AUTORIDAD PORTUARIA DE LAS PALMAS. 2007-2017" xr:uid="{00000000-0004-0000-0000-000000000000}"/>
    <hyperlink ref="E8" location="'Tabla 3.2'!A1" display="TASA DE ACTIVIDAD, OCUPACIÓN Y PARO EN PROVINCIAS CANARIAS 1999-2003" xr:uid="{00000000-0004-0000-0000-000001000000}"/>
    <hyperlink ref="E10" location="'Tabla 3.3'!A1" display="ACTIVOS POR SECTORES ECONÓMICOS Y PARTICIPACIÓN PORCENTUAL. CANARIAS. 1999-2003" xr:uid="{00000000-0004-0000-0000-000002000000}"/>
    <hyperlink ref="E7:J7" location="'Tabla 10.4'!A1" display="TRÁFICO PORTUARIO. TOTAL DE PUERTOS DE LAS PALMAS. 2004-2008" xr:uid="{00000000-0004-0000-0000-000003000000}"/>
    <hyperlink ref="E8:K8" location="'Tabla 10.1.1'!A1" display="TRÁFICO PORTUARIO. PUERTO DE LAS PALMAS. 2007-2017" xr:uid="{00000000-0004-0000-0000-000004000000}"/>
    <hyperlink ref="E9:J9" location="'Tabla 10.1.2'!A1" display="TRÁFICO PORTUARIO. PUERTO DEL ROSARIO. 2007-2017" xr:uid="{00000000-0004-0000-0000-000005000000}"/>
    <hyperlink ref="E10:L10" location="'Tabla 10.1.3'!A1" display="TRÁFICO PORTUARIO. PUERTO DE ARRECIFE. 2007-2017" xr:uid="{00000000-0004-0000-0000-000006000000}"/>
    <hyperlink ref="E7:K7" location="'Tabla 10.1'!A1" display="TRÁFICO PORTUARIO. TOTAL AUTORIDAD PORTUARIA DE LAS PALMAS. 2007-2017" xr:uid="{00000000-0004-0000-0000-000007000000}"/>
    <hyperlink ref="E13" location="'Tabla 10.2'!A1" display="TRÁFICO PORTUARIO SEGÚN TIPOLOGÍAS. LAS PALMAS. 2016-2017" xr:uid="{00000000-0004-0000-0000-000008000000}"/>
  </hyperlinks>
  <pageMargins left="0.75" right="0.75" top="1" bottom="1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7:T58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6.85546875" style="7" customWidth="1"/>
    <col min="2" max="2" width="6.28515625" style="7" customWidth="1"/>
    <col min="3" max="3" width="34" style="7" customWidth="1"/>
    <col min="4" max="4" width="13.85546875" style="7" customWidth="1"/>
    <col min="5" max="5" width="13.5703125" style="7" customWidth="1"/>
    <col min="6" max="11" width="13.85546875" style="7" customWidth="1"/>
    <col min="12" max="16" width="13.7109375" style="7" customWidth="1"/>
    <col min="17" max="17" width="1" style="7" customWidth="1"/>
    <col min="18" max="18" width="11.42578125" style="7"/>
    <col min="19" max="19" width="14.140625" style="7" customWidth="1"/>
    <col min="20" max="20" width="11.42578125" style="7"/>
    <col min="21" max="21" width="18" style="7" customWidth="1"/>
    <col min="22" max="16384" width="11.42578125" style="7"/>
  </cols>
  <sheetData>
    <row r="7" spans="2:20" s="20" customFormat="1" ht="24" customHeight="1" thickBot="1" x14ac:dyDescent="0.25">
      <c r="B7" s="74" t="s">
        <v>61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2:20" ht="18.95" customHeight="1" thickTop="1" thickBot="1" x14ac:dyDescent="0.25">
      <c r="B8" s="8"/>
      <c r="C8" s="8"/>
      <c r="D8" s="64">
        <v>2007</v>
      </c>
      <c r="E8" s="64">
        <v>2008</v>
      </c>
      <c r="F8" s="64">
        <v>2009</v>
      </c>
      <c r="G8" s="64">
        <v>2010</v>
      </c>
      <c r="H8" s="64">
        <v>2011</v>
      </c>
      <c r="I8" s="64">
        <v>2012</v>
      </c>
      <c r="J8" s="64">
        <v>2013</v>
      </c>
      <c r="K8" s="64">
        <v>2014</v>
      </c>
      <c r="L8" s="64">
        <v>2015</v>
      </c>
      <c r="M8" s="64">
        <v>2016</v>
      </c>
      <c r="N8" s="64">
        <v>2017</v>
      </c>
      <c r="O8" s="64">
        <v>2018</v>
      </c>
      <c r="P8" s="64">
        <v>2019</v>
      </c>
    </row>
    <row r="9" spans="2:20" ht="6" customHeight="1" x14ac:dyDescent="0.2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2:20" x14ac:dyDescent="0.2">
      <c r="B10" s="9" t="s">
        <v>11</v>
      </c>
      <c r="D10" s="10">
        <v>907890</v>
      </c>
      <c r="E10" s="10">
        <v>1276092</v>
      </c>
      <c r="F10" s="10">
        <v>1404823</v>
      </c>
      <c r="G10" s="10">
        <v>1535608</v>
      </c>
      <c r="H10" s="10">
        <v>1679113</v>
      </c>
      <c r="I10" s="10">
        <v>1944285</v>
      </c>
      <c r="J10" s="10">
        <v>2216190</v>
      </c>
      <c r="K10" s="10">
        <v>2290365</v>
      </c>
      <c r="L10" s="10">
        <v>2539243</v>
      </c>
      <c r="M10" s="10">
        <v>2391051</v>
      </c>
      <c r="N10" s="10">
        <v>2574972</v>
      </c>
      <c r="O10" s="10">
        <v>2706234</v>
      </c>
      <c r="P10" s="10">
        <v>3002683</v>
      </c>
      <c r="Q10" s="18"/>
      <c r="R10" s="18"/>
      <c r="S10" s="18"/>
    </row>
    <row r="11" spans="2:20" x14ac:dyDescent="0.2">
      <c r="B11" s="11" t="s">
        <v>12</v>
      </c>
      <c r="D11" s="12">
        <v>439601</v>
      </c>
      <c r="E11" s="12">
        <v>576412</v>
      </c>
      <c r="F11" s="12">
        <v>608873</v>
      </c>
      <c r="G11" s="12">
        <v>677109</v>
      </c>
      <c r="H11" s="12">
        <v>772871</v>
      </c>
      <c r="I11" s="12">
        <v>840442</v>
      </c>
      <c r="J11" s="12">
        <v>830224</v>
      </c>
      <c r="K11" s="12">
        <v>1065076</v>
      </c>
      <c r="L11" s="12">
        <v>1252957</v>
      </c>
      <c r="M11" s="12">
        <v>1104585</v>
      </c>
      <c r="N11" s="12">
        <v>1243114</v>
      </c>
      <c r="O11" s="12">
        <v>1330553</v>
      </c>
      <c r="P11" s="12">
        <v>1487985</v>
      </c>
      <c r="Q11" s="18"/>
      <c r="R11" s="18"/>
      <c r="S11" s="18"/>
    </row>
    <row r="12" spans="2:20" x14ac:dyDescent="0.2">
      <c r="B12" s="50" t="s">
        <v>13</v>
      </c>
      <c r="C12" s="48"/>
      <c r="D12" s="51">
        <v>140998</v>
      </c>
      <c r="E12" s="51">
        <v>212675</v>
      </c>
      <c r="F12" s="51">
        <v>212567</v>
      </c>
      <c r="G12" s="51">
        <v>224705</v>
      </c>
      <c r="H12" s="51">
        <v>260026</v>
      </c>
      <c r="I12" s="51">
        <v>315480</v>
      </c>
      <c r="J12" s="51">
        <v>434828</v>
      </c>
      <c r="K12" s="51">
        <v>395633</v>
      </c>
      <c r="L12" s="51">
        <v>419054</v>
      </c>
      <c r="M12" s="51">
        <v>435695</v>
      </c>
      <c r="N12" s="51">
        <v>466203</v>
      </c>
      <c r="O12" s="51">
        <v>515582</v>
      </c>
      <c r="P12" s="51">
        <v>594151</v>
      </c>
      <c r="Q12" s="18"/>
      <c r="R12" s="18"/>
      <c r="S12" s="18"/>
    </row>
    <row r="13" spans="2:20" ht="6.75" customHeight="1" x14ac:dyDescent="0.2">
      <c r="B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8"/>
      <c r="R13" s="18"/>
      <c r="S13" s="18"/>
    </row>
    <row r="14" spans="2:20" x14ac:dyDescent="0.2">
      <c r="B14" s="9" t="s">
        <v>15</v>
      </c>
      <c r="D14" s="10">
        <v>11262</v>
      </c>
      <c r="E14" s="10">
        <v>10843</v>
      </c>
      <c r="F14" s="10">
        <v>10787</v>
      </c>
      <c r="G14" s="10">
        <v>10998</v>
      </c>
      <c r="H14" s="10">
        <v>11835</v>
      </c>
      <c r="I14" s="10">
        <v>11705</v>
      </c>
      <c r="J14" s="10">
        <v>11059</v>
      </c>
      <c r="K14" s="10">
        <v>11189</v>
      </c>
      <c r="L14" s="10">
        <v>12272</v>
      </c>
      <c r="M14" s="10">
        <f>+M16+M18</f>
        <v>12206</v>
      </c>
      <c r="N14" s="10">
        <v>12341</v>
      </c>
      <c r="O14" s="10">
        <v>13241</v>
      </c>
      <c r="P14" s="10">
        <v>14875</v>
      </c>
      <c r="Q14" s="18"/>
      <c r="R14" s="18"/>
      <c r="S14" s="18"/>
    </row>
    <row r="15" spans="2:20" x14ac:dyDescent="0.2">
      <c r="B15" s="13" t="s">
        <v>10</v>
      </c>
      <c r="C15" s="14"/>
      <c r="D15" s="10">
        <v>145659.88</v>
      </c>
      <c r="E15" s="10">
        <v>157628.82300000003</v>
      </c>
      <c r="F15" s="10">
        <v>165086</v>
      </c>
      <c r="G15" s="10">
        <v>183627</v>
      </c>
      <c r="H15" s="10">
        <v>220061</v>
      </c>
      <c r="I15" s="10">
        <v>225903.609</v>
      </c>
      <c r="J15" s="10">
        <v>203664.30900000001</v>
      </c>
      <c r="K15" s="10">
        <v>207745</v>
      </c>
      <c r="L15" s="10">
        <v>244168</v>
      </c>
      <c r="M15" s="10">
        <f>+M17+M19</f>
        <v>235034</v>
      </c>
      <c r="N15" s="10">
        <v>241761</v>
      </c>
      <c r="O15" s="10">
        <v>249797.76199999999</v>
      </c>
      <c r="P15" s="10">
        <v>277883.77299999999</v>
      </c>
      <c r="Q15" s="18"/>
      <c r="R15" s="18"/>
      <c r="S15" s="18"/>
      <c r="T15" s="22"/>
    </row>
    <row r="16" spans="2:20" x14ac:dyDescent="0.2">
      <c r="B16" s="11" t="s">
        <v>14</v>
      </c>
      <c r="D16" s="12">
        <v>10002</v>
      </c>
      <c r="E16" s="12">
        <v>9722</v>
      </c>
      <c r="F16" s="12">
        <v>9690</v>
      </c>
      <c r="G16" s="12">
        <v>10048</v>
      </c>
      <c r="H16" s="12">
        <v>10994</v>
      </c>
      <c r="I16" s="12">
        <v>11039</v>
      </c>
      <c r="J16" s="12">
        <v>10418</v>
      </c>
      <c r="K16" s="12">
        <v>10598</v>
      </c>
      <c r="L16" s="12">
        <v>11563</v>
      </c>
      <c r="M16" s="12">
        <v>11702</v>
      </c>
      <c r="N16" s="12">
        <v>11443</v>
      </c>
      <c r="O16" s="12">
        <v>12281</v>
      </c>
      <c r="P16" s="12">
        <v>13960</v>
      </c>
      <c r="Q16" s="18"/>
      <c r="R16" s="18"/>
      <c r="S16" s="18"/>
      <c r="T16" s="22"/>
    </row>
    <row r="17" spans="2:20" x14ac:dyDescent="0.2">
      <c r="B17" s="15" t="s">
        <v>10</v>
      </c>
      <c r="D17" s="12">
        <v>144680.84599999999</v>
      </c>
      <c r="E17" s="12">
        <v>156714.31300000002</v>
      </c>
      <c r="F17" s="12">
        <v>164167</v>
      </c>
      <c r="G17" s="12">
        <v>182602</v>
      </c>
      <c r="H17" s="12">
        <v>219034</v>
      </c>
      <c r="I17" s="12">
        <v>224963.57199999999</v>
      </c>
      <c r="J17" s="12">
        <v>203039.96400000001</v>
      </c>
      <c r="K17" s="12">
        <v>207016</v>
      </c>
      <c r="L17" s="12">
        <v>243549</v>
      </c>
      <c r="M17" s="12">
        <v>234377</v>
      </c>
      <c r="N17" s="12">
        <v>241064</v>
      </c>
      <c r="O17" s="12">
        <v>248925.864</v>
      </c>
      <c r="P17" s="12">
        <v>277264.82299999997</v>
      </c>
      <c r="Q17" s="18"/>
      <c r="R17" s="18"/>
      <c r="S17" s="18"/>
      <c r="T17" s="21"/>
    </row>
    <row r="18" spans="2:20" x14ac:dyDescent="0.2">
      <c r="B18" s="11" t="s">
        <v>33</v>
      </c>
      <c r="D18" s="12">
        <v>1260</v>
      </c>
      <c r="E18" s="12">
        <v>1121</v>
      </c>
      <c r="F18" s="12">
        <v>1097</v>
      </c>
      <c r="G18" s="12">
        <v>950</v>
      </c>
      <c r="H18" s="12">
        <v>841</v>
      </c>
      <c r="I18" s="12">
        <v>666</v>
      </c>
      <c r="J18" s="12">
        <v>641</v>
      </c>
      <c r="K18" s="12">
        <v>591</v>
      </c>
      <c r="L18" s="12">
        <v>709</v>
      </c>
      <c r="M18" s="12">
        <v>504</v>
      </c>
      <c r="N18" s="12">
        <v>898</v>
      </c>
      <c r="O18" s="12">
        <v>960</v>
      </c>
      <c r="P18" s="12">
        <v>915</v>
      </c>
      <c r="Q18" s="18"/>
      <c r="R18" s="18"/>
      <c r="S18" s="18"/>
      <c r="T18" s="22"/>
    </row>
    <row r="19" spans="2:20" x14ac:dyDescent="0.2">
      <c r="B19" s="50" t="s">
        <v>10</v>
      </c>
      <c r="C19" s="48"/>
      <c r="D19" s="51">
        <v>979.03400000000011</v>
      </c>
      <c r="E19" s="51">
        <v>914.51</v>
      </c>
      <c r="F19" s="51">
        <v>918</v>
      </c>
      <c r="G19" s="51">
        <v>1025</v>
      </c>
      <c r="H19" s="51">
        <v>1027</v>
      </c>
      <c r="I19" s="51">
        <v>940.03699999999992</v>
      </c>
      <c r="J19" s="51">
        <v>624.34500000000003</v>
      </c>
      <c r="K19" s="51">
        <v>729</v>
      </c>
      <c r="L19" s="51">
        <v>620</v>
      </c>
      <c r="M19" s="51">
        <v>657</v>
      </c>
      <c r="N19" s="51">
        <v>697</v>
      </c>
      <c r="O19" s="51">
        <v>871.89799999999991</v>
      </c>
      <c r="P19" s="51">
        <v>618.95000000000005</v>
      </c>
      <c r="Q19" s="18"/>
      <c r="R19" s="18"/>
      <c r="S19" s="18"/>
      <c r="T19" s="23"/>
    </row>
    <row r="20" spans="2:20" ht="9.9499999999999993" customHeight="1" x14ac:dyDescent="0.2">
      <c r="B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8"/>
      <c r="R20" s="18"/>
      <c r="S20" s="18"/>
      <c r="T20" s="23"/>
    </row>
    <row r="21" spans="2:20" ht="9.9499999999999993" customHeight="1" x14ac:dyDescent="0.2">
      <c r="B21" s="9" t="s">
        <v>16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8"/>
      <c r="R21" s="18"/>
      <c r="S21" s="18"/>
      <c r="T21" s="23"/>
    </row>
    <row r="22" spans="2:20" x14ac:dyDescent="0.2">
      <c r="B22" s="9" t="s">
        <v>17</v>
      </c>
      <c r="D22" s="10">
        <v>24517149</v>
      </c>
      <c r="E22" s="10">
        <v>23742456</v>
      </c>
      <c r="F22" s="10">
        <v>19030438</v>
      </c>
      <c r="G22" s="10">
        <v>20452783</v>
      </c>
      <c r="H22" s="10">
        <v>22782092</v>
      </c>
      <c r="I22" s="10">
        <v>22390566</v>
      </c>
      <c r="J22" s="10">
        <v>19418480</v>
      </c>
      <c r="K22" s="10">
        <v>20060860</v>
      </c>
      <c r="L22" s="10">
        <v>20978837</v>
      </c>
      <c r="M22" s="10">
        <v>20122186</v>
      </c>
      <c r="N22" s="10">
        <f>+N23+N24+N25</f>
        <v>24461216</v>
      </c>
      <c r="O22" s="10">
        <v>24369276</v>
      </c>
      <c r="P22" s="10">
        <v>24143048</v>
      </c>
      <c r="Q22" s="18"/>
      <c r="R22" s="18"/>
      <c r="S22" s="18"/>
      <c r="T22" s="23"/>
    </row>
    <row r="23" spans="2:20" x14ac:dyDescent="0.2">
      <c r="B23" s="11" t="s">
        <v>3</v>
      </c>
      <c r="D23" s="12">
        <v>8318007</v>
      </c>
      <c r="E23" s="12">
        <v>8484316</v>
      </c>
      <c r="F23" s="12">
        <v>6565414</v>
      </c>
      <c r="G23" s="12">
        <v>7163402</v>
      </c>
      <c r="H23" s="12">
        <v>8342430</v>
      </c>
      <c r="I23" s="12">
        <v>8256632</v>
      </c>
      <c r="J23" s="12">
        <v>6945880</v>
      </c>
      <c r="K23" s="12">
        <v>7191054</v>
      </c>
      <c r="L23" s="12">
        <v>7528025</v>
      </c>
      <c r="M23" s="12">
        <v>7120427</v>
      </c>
      <c r="N23" s="12">
        <v>9049661</v>
      </c>
      <c r="O23" s="12">
        <v>9167059</v>
      </c>
      <c r="P23" s="12">
        <v>8900115</v>
      </c>
      <c r="Q23" s="18"/>
      <c r="R23" s="18"/>
      <c r="S23" s="18"/>
      <c r="T23" s="23"/>
    </row>
    <row r="24" spans="2:20" x14ac:dyDescent="0.2">
      <c r="B24" s="11" t="s">
        <v>4</v>
      </c>
      <c r="D24" s="12">
        <v>16089197</v>
      </c>
      <c r="E24" s="12">
        <v>15136207</v>
      </c>
      <c r="F24" s="12">
        <v>12347500</v>
      </c>
      <c r="G24" s="12">
        <v>13149934</v>
      </c>
      <c r="H24" s="12">
        <v>14335719</v>
      </c>
      <c r="I24" s="12">
        <v>14087850</v>
      </c>
      <c r="J24" s="12">
        <v>12472571</v>
      </c>
      <c r="K24" s="12">
        <v>12851377</v>
      </c>
      <c r="L24" s="12">
        <v>13450741</v>
      </c>
      <c r="M24" s="12">
        <v>13001661</v>
      </c>
      <c r="N24" s="12">
        <v>15409228</v>
      </c>
      <c r="O24" s="12">
        <v>15181982</v>
      </c>
      <c r="P24" s="12">
        <v>15242933</v>
      </c>
      <c r="Q24" s="18"/>
      <c r="R24" s="18"/>
      <c r="S24" s="18"/>
      <c r="T24" s="23"/>
    </row>
    <row r="25" spans="2:20" x14ac:dyDescent="0.2">
      <c r="B25" s="11" t="s">
        <v>5</v>
      </c>
      <c r="D25" s="12">
        <v>109945</v>
      </c>
      <c r="E25" s="12">
        <v>121933</v>
      </c>
      <c r="F25" s="12">
        <v>117524</v>
      </c>
      <c r="G25" s="12">
        <v>139447</v>
      </c>
      <c r="H25" s="12">
        <v>103943</v>
      </c>
      <c r="I25" s="12">
        <v>46084</v>
      </c>
      <c r="J25" s="12">
        <v>29</v>
      </c>
      <c r="K25" s="12">
        <v>18429</v>
      </c>
      <c r="L25" s="12">
        <v>71</v>
      </c>
      <c r="M25" s="12">
        <v>98</v>
      </c>
      <c r="N25" s="12">
        <v>2327</v>
      </c>
      <c r="O25" s="12">
        <v>20235</v>
      </c>
      <c r="P25" s="12">
        <v>0</v>
      </c>
      <c r="Q25" s="18"/>
      <c r="R25" s="18"/>
      <c r="S25" s="18"/>
      <c r="T25" s="23"/>
    </row>
    <row r="26" spans="2:20" ht="8.25" customHeight="1" x14ac:dyDescent="0.2">
      <c r="B26" s="1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8"/>
      <c r="R26" s="18"/>
      <c r="S26" s="18"/>
      <c r="T26" s="23"/>
    </row>
    <row r="27" spans="2:20" x14ac:dyDescent="0.2">
      <c r="B27" s="11" t="s">
        <v>34</v>
      </c>
      <c r="D27" s="12">
        <v>10997108</v>
      </c>
      <c r="E27" s="12">
        <v>11425378</v>
      </c>
      <c r="F27" s="12">
        <v>8066288</v>
      </c>
      <c r="G27" s="12">
        <v>9454977</v>
      </c>
      <c r="H27" s="12">
        <v>11304323</v>
      </c>
      <c r="I27" s="12">
        <v>11433212</v>
      </c>
      <c r="J27" s="12">
        <v>8502371</v>
      </c>
      <c r="K27" s="12">
        <v>8778058</v>
      </c>
      <c r="L27" s="12">
        <v>8942886</v>
      </c>
      <c r="M27" s="12">
        <v>7525461</v>
      </c>
      <c r="N27" s="12">
        <v>10924636</v>
      </c>
      <c r="O27" s="12">
        <v>11016169</v>
      </c>
      <c r="P27" s="12">
        <v>10933986</v>
      </c>
      <c r="Q27" s="18"/>
      <c r="R27" s="18"/>
      <c r="S27" s="18"/>
      <c r="T27" s="23"/>
    </row>
    <row r="28" spans="2:20" x14ac:dyDescent="0.2">
      <c r="B28" s="11"/>
      <c r="C28" s="16" t="s">
        <v>40</v>
      </c>
      <c r="D28" s="12" t="s">
        <v>37</v>
      </c>
      <c r="E28" s="12" t="s">
        <v>37</v>
      </c>
      <c r="F28" s="12" t="s">
        <v>37</v>
      </c>
      <c r="G28" s="12" t="s">
        <v>37</v>
      </c>
      <c r="H28" s="12" t="s">
        <v>37</v>
      </c>
      <c r="I28" s="12" t="s">
        <v>37</v>
      </c>
      <c r="J28" s="12" t="s">
        <v>37</v>
      </c>
      <c r="K28" s="12" t="s">
        <v>37</v>
      </c>
      <c r="L28" s="12" t="s">
        <v>37</v>
      </c>
      <c r="M28" s="12">
        <v>3505869</v>
      </c>
      <c r="N28" s="12">
        <v>5078444</v>
      </c>
      <c r="O28" s="12">
        <v>5049464</v>
      </c>
      <c r="P28" s="12">
        <v>5029295</v>
      </c>
      <c r="Q28" s="18"/>
      <c r="R28" s="18"/>
      <c r="S28" s="18"/>
      <c r="T28" s="23"/>
    </row>
    <row r="29" spans="2:20" x14ac:dyDescent="0.2">
      <c r="B29" s="11"/>
      <c r="C29" s="16" t="s">
        <v>41</v>
      </c>
      <c r="D29" s="12" t="s">
        <v>37</v>
      </c>
      <c r="E29" s="12" t="s">
        <v>37</v>
      </c>
      <c r="F29" s="12" t="s">
        <v>37</v>
      </c>
      <c r="G29" s="12" t="s">
        <v>37</v>
      </c>
      <c r="H29" s="12" t="s">
        <v>37</v>
      </c>
      <c r="I29" s="12" t="s">
        <v>37</v>
      </c>
      <c r="J29" s="12" t="s">
        <v>37</v>
      </c>
      <c r="K29" s="12" t="s">
        <v>37</v>
      </c>
      <c r="L29" s="12" t="s">
        <v>37</v>
      </c>
      <c r="M29" s="12">
        <v>4019592</v>
      </c>
      <c r="N29" s="12">
        <v>5846192</v>
      </c>
      <c r="O29" s="12">
        <v>5966705</v>
      </c>
      <c r="P29" s="12">
        <v>5904691</v>
      </c>
      <c r="Q29" s="18"/>
      <c r="R29" s="18"/>
      <c r="S29" s="18"/>
      <c r="T29" s="23"/>
    </row>
    <row r="30" spans="2:20" ht="8.25" customHeight="1" x14ac:dyDescent="0.2">
      <c r="B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8"/>
      <c r="R30" s="18"/>
      <c r="S30" s="18"/>
      <c r="T30" s="23"/>
    </row>
    <row r="31" spans="2:20" x14ac:dyDescent="0.2">
      <c r="B31" s="9" t="s">
        <v>18</v>
      </c>
      <c r="D31" s="10">
        <v>24517149</v>
      </c>
      <c r="E31" s="10">
        <v>23742456</v>
      </c>
      <c r="F31" s="10">
        <v>19030438</v>
      </c>
      <c r="G31" s="10">
        <v>20452783</v>
      </c>
      <c r="H31" s="10">
        <v>22782092</v>
      </c>
      <c r="I31" s="10">
        <v>22390566</v>
      </c>
      <c r="J31" s="10">
        <v>19418480</v>
      </c>
      <c r="K31" s="10">
        <v>20060860</v>
      </c>
      <c r="L31" s="10">
        <v>20978837</v>
      </c>
      <c r="M31" s="10">
        <v>20122186</v>
      </c>
      <c r="N31" s="10">
        <f t="shared" ref="N31" si="0">N22</f>
        <v>24461216</v>
      </c>
      <c r="O31" s="10">
        <v>24369276</v>
      </c>
      <c r="P31" s="10">
        <v>24143048</v>
      </c>
      <c r="Q31" s="18"/>
      <c r="R31" s="18"/>
      <c r="S31" s="18"/>
      <c r="T31" s="23"/>
    </row>
    <row r="32" spans="2:20" x14ac:dyDescent="0.2">
      <c r="B32" s="11" t="s">
        <v>25</v>
      </c>
      <c r="D32" s="12">
        <v>4691131</v>
      </c>
      <c r="E32" s="12">
        <v>4742065</v>
      </c>
      <c r="F32" s="12">
        <v>4551869</v>
      </c>
      <c r="G32" s="12">
        <v>4558039</v>
      </c>
      <c r="H32" s="12">
        <v>4864188</v>
      </c>
      <c r="I32" s="12">
        <v>4524522</v>
      </c>
      <c r="J32" s="12">
        <v>4686106</v>
      </c>
      <c r="K32" s="12">
        <v>4844486</v>
      </c>
      <c r="L32" s="12">
        <v>6385802</v>
      </c>
      <c r="M32" s="12">
        <v>6119850</v>
      </c>
      <c r="N32" s="12">
        <v>6950470</v>
      </c>
      <c r="O32" s="12">
        <v>7149894</v>
      </c>
      <c r="P32" s="12">
        <v>8050404</v>
      </c>
      <c r="Q32" s="18"/>
      <c r="R32" s="18"/>
      <c r="S32" s="18"/>
      <c r="T32" s="23"/>
    </row>
    <row r="33" spans="2:20" x14ac:dyDescent="0.2">
      <c r="B33" s="11" t="s">
        <v>26</v>
      </c>
      <c r="D33" s="12">
        <v>1629288</v>
      </c>
      <c r="E33" s="12">
        <v>1158608</v>
      </c>
      <c r="F33" s="12">
        <v>764074</v>
      </c>
      <c r="G33" s="12">
        <v>753459</v>
      </c>
      <c r="H33" s="12">
        <v>528359</v>
      </c>
      <c r="I33" s="12">
        <v>371032</v>
      </c>
      <c r="J33" s="12">
        <v>364079</v>
      </c>
      <c r="K33" s="12">
        <v>474931</v>
      </c>
      <c r="L33" s="12">
        <v>479725</v>
      </c>
      <c r="M33" s="12">
        <v>534113</v>
      </c>
      <c r="N33" s="12">
        <v>559600</v>
      </c>
      <c r="O33" s="12">
        <v>474221</v>
      </c>
      <c r="P33" s="12">
        <v>453309</v>
      </c>
      <c r="Q33" s="18"/>
      <c r="R33" s="18"/>
      <c r="S33" s="18"/>
      <c r="T33" s="23"/>
    </row>
    <row r="34" spans="2:20" x14ac:dyDescent="0.2">
      <c r="B34" s="11" t="s">
        <v>27</v>
      </c>
      <c r="D34" s="12">
        <v>18196730</v>
      </c>
      <c r="E34" s="12">
        <v>17841783</v>
      </c>
      <c r="F34" s="12">
        <v>13714493</v>
      </c>
      <c r="G34" s="12">
        <v>15141285</v>
      </c>
      <c r="H34" s="12">
        <v>17389530</v>
      </c>
      <c r="I34" s="12">
        <v>17495012</v>
      </c>
      <c r="J34" s="12">
        <v>14368292</v>
      </c>
      <c r="K34" s="12">
        <v>14741443</v>
      </c>
      <c r="L34" s="12">
        <v>14113310</v>
      </c>
      <c r="M34" s="12">
        <v>13468223</v>
      </c>
      <c r="N34" s="12">
        <v>16951146</v>
      </c>
      <c r="O34" s="12">
        <v>16745160</v>
      </c>
      <c r="P34" s="12">
        <v>15639333</v>
      </c>
      <c r="Q34" s="18"/>
      <c r="R34" s="18"/>
      <c r="S34" s="18"/>
      <c r="T34" s="23"/>
    </row>
    <row r="35" spans="2:20" x14ac:dyDescent="0.2">
      <c r="B35" s="11" t="s">
        <v>6</v>
      </c>
      <c r="D35" s="12">
        <v>3398962</v>
      </c>
      <c r="E35" s="12">
        <v>3015816</v>
      </c>
      <c r="F35" s="12">
        <v>2679999</v>
      </c>
      <c r="G35" s="12">
        <v>2773657</v>
      </c>
      <c r="H35" s="12">
        <v>3102283</v>
      </c>
      <c r="I35" s="12">
        <v>3265207</v>
      </c>
      <c r="J35" s="12">
        <v>3075869</v>
      </c>
      <c r="K35" s="12">
        <v>3548847</v>
      </c>
      <c r="L35" s="12">
        <v>3780400</v>
      </c>
      <c r="M35" s="12">
        <v>4040743</v>
      </c>
      <c r="N35" s="12">
        <v>4127380</v>
      </c>
      <c r="O35" s="12">
        <v>4495425</v>
      </c>
      <c r="P35" s="12">
        <v>4657571</v>
      </c>
      <c r="Q35" s="18"/>
      <c r="R35" s="18"/>
      <c r="S35" s="18"/>
    </row>
    <row r="36" spans="2:20" x14ac:dyDescent="0.2">
      <c r="B36" s="50" t="s">
        <v>7</v>
      </c>
      <c r="C36" s="48"/>
      <c r="D36" s="51">
        <v>14797768</v>
      </c>
      <c r="E36" s="51">
        <v>14825967</v>
      </c>
      <c r="F36" s="51">
        <v>11034500</v>
      </c>
      <c r="G36" s="51">
        <v>12367632</v>
      </c>
      <c r="H36" s="51">
        <v>14287250</v>
      </c>
      <c r="I36" s="51">
        <v>14229805</v>
      </c>
      <c r="J36" s="51">
        <v>11292426</v>
      </c>
      <c r="K36" s="51">
        <v>11192596</v>
      </c>
      <c r="L36" s="51">
        <v>10332910</v>
      </c>
      <c r="M36" s="51">
        <v>9427480</v>
      </c>
      <c r="N36" s="51">
        <v>12823766</v>
      </c>
      <c r="O36" s="51">
        <v>12249736</v>
      </c>
      <c r="P36" s="51">
        <v>10981760</v>
      </c>
      <c r="Q36" s="18"/>
      <c r="R36" s="18"/>
      <c r="S36" s="18"/>
    </row>
    <row r="37" spans="2:20" ht="3.75" customHeight="1" x14ac:dyDescent="0.2">
      <c r="B37" s="1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8"/>
      <c r="R37" s="18"/>
      <c r="S37" s="18"/>
    </row>
    <row r="38" spans="2:20" ht="13.7" customHeight="1" x14ac:dyDescent="0.2">
      <c r="B38" s="9" t="s">
        <v>22</v>
      </c>
      <c r="D38" s="10">
        <v>573100</v>
      </c>
      <c r="E38" s="10">
        <v>590734</v>
      </c>
      <c r="F38" s="10">
        <v>596675</v>
      </c>
      <c r="G38" s="10">
        <v>573100</v>
      </c>
      <c r="H38" s="10">
        <v>550798</v>
      </c>
      <c r="I38" s="10">
        <f>SUM(I39:I40)</f>
        <v>314616</v>
      </c>
      <c r="J38" s="10">
        <f t="shared" ref="J38:L38" si="1">SUM(J39:J40)</f>
        <v>247960</v>
      </c>
      <c r="K38" s="10">
        <f t="shared" si="1"/>
        <v>233821</v>
      </c>
      <c r="L38" s="10">
        <f t="shared" si="1"/>
        <v>227341</v>
      </c>
      <c r="M38" s="10">
        <f>+M40+M39</f>
        <v>271949</v>
      </c>
      <c r="N38" s="10">
        <v>193858</v>
      </c>
      <c r="O38" s="10">
        <v>179906</v>
      </c>
      <c r="P38" s="10">
        <v>209982</v>
      </c>
      <c r="Q38" s="18"/>
      <c r="R38" s="18"/>
      <c r="S38" s="18"/>
    </row>
    <row r="39" spans="2:20" x14ac:dyDescent="0.2">
      <c r="B39" s="11" t="s">
        <v>23</v>
      </c>
      <c r="D39" s="12">
        <v>569245</v>
      </c>
      <c r="E39" s="12">
        <v>587899</v>
      </c>
      <c r="F39" s="12">
        <v>592420</v>
      </c>
      <c r="G39" s="12">
        <v>570123</v>
      </c>
      <c r="H39" s="12">
        <v>548089</v>
      </c>
      <c r="I39" s="12">
        <v>313959</v>
      </c>
      <c r="J39" s="12">
        <v>246796</v>
      </c>
      <c r="K39" s="12">
        <v>232279</v>
      </c>
      <c r="L39" s="12">
        <v>225549</v>
      </c>
      <c r="M39" s="12">
        <v>270108</v>
      </c>
      <c r="N39" s="12">
        <v>193151</v>
      </c>
      <c r="O39" s="12">
        <v>178697</v>
      </c>
      <c r="P39" s="12">
        <v>208595</v>
      </c>
      <c r="Q39" s="18"/>
      <c r="R39" s="18"/>
      <c r="S39" s="18"/>
    </row>
    <row r="40" spans="2:20" x14ac:dyDescent="0.2">
      <c r="B40" s="50" t="s">
        <v>24</v>
      </c>
      <c r="C40" s="48"/>
      <c r="D40" s="51">
        <v>3855</v>
      </c>
      <c r="E40" s="51">
        <v>2835</v>
      </c>
      <c r="F40" s="51">
        <v>4255</v>
      </c>
      <c r="G40" s="51">
        <v>2977</v>
      </c>
      <c r="H40" s="51">
        <v>2709</v>
      </c>
      <c r="I40" s="51">
        <v>657</v>
      </c>
      <c r="J40" s="51">
        <v>1164</v>
      </c>
      <c r="K40" s="51">
        <v>1542</v>
      </c>
      <c r="L40" s="51">
        <v>1792</v>
      </c>
      <c r="M40" s="51">
        <v>1841</v>
      </c>
      <c r="N40" s="51">
        <v>707</v>
      </c>
      <c r="O40" s="51">
        <v>1209</v>
      </c>
      <c r="P40" s="51">
        <v>1387</v>
      </c>
      <c r="Q40" s="18"/>
      <c r="R40" s="18"/>
      <c r="S40" s="18"/>
    </row>
    <row r="41" spans="2:20" x14ac:dyDescent="0.2">
      <c r="B41" s="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8"/>
      <c r="R41" s="18"/>
      <c r="S41" s="18"/>
    </row>
    <row r="42" spans="2:20" x14ac:dyDescent="0.2">
      <c r="B42" s="9" t="s">
        <v>19</v>
      </c>
      <c r="D42" s="10">
        <v>2184122</v>
      </c>
      <c r="E42" s="10">
        <v>2209065</v>
      </c>
      <c r="F42" s="10">
        <v>2182173</v>
      </c>
      <c r="G42" s="10">
        <v>2199012</v>
      </c>
      <c r="H42" s="10">
        <v>2496798</v>
      </c>
      <c r="I42" s="10">
        <v>2443955</v>
      </c>
      <c r="J42" s="10">
        <v>2420840</v>
      </c>
      <c r="K42" s="10">
        <v>2145696</v>
      </c>
      <c r="L42" s="10">
        <v>2596611</v>
      </c>
      <c r="M42" s="10">
        <v>2607284</v>
      </c>
      <c r="N42" s="10">
        <v>2678808</v>
      </c>
      <c r="O42" s="10">
        <v>2630375</v>
      </c>
      <c r="P42" s="10">
        <v>2484243</v>
      </c>
      <c r="Q42" s="18"/>
      <c r="R42" s="18"/>
      <c r="S42" s="18"/>
    </row>
    <row r="43" spans="2:20" x14ac:dyDescent="0.2">
      <c r="B43" s="11" t="s">
        <v>8</v>
      </c>
      <c r="D43" s="12">
        <v>1882132</v>
      </c>
      <c r="E43" s="12">
        <v>1901861</v>
      </c>
      <c r="F43" s="12">
        <v>1926277</v>
      </c>
      <c r="G43" s="12">
        <v>1925620</v>
      </c>
      <c r="H43" s="12">
        <v>2193257</v>
      </c>
      <c r="I43" s="12">
        <v>2128810</v>
      </c>
      <c r="J43" s="12">
        <v>2116718</v>
      </c>
      <c r="K43" s="12">
        <v>1801606</v>
      </c>
      <c r="L43" s="12">
        <v>2279010</v>
      </c>
      <c r="M43" s="12">
        <v>2315986</v>
      </c>
      <c r="N43" s="12">
        <v>2381345</v>
      </c>
      <c r="O43" s="12">
        <v>2336125</v>
      </c>
      <c r="P43" s="12">
        <v>2240534</v>
      </c>
      <c r="Q43" s="18"/>
      <c r="R43" s="18"/>
      <c r="S43" s="18"/>
    </row>
    <row r="44" spans="2:20" x14ac:dyDescent="0.2">
      <c r="B44" s="50" t="s">
        <v>9</v>
      </c>
      <c r="C44" s="48"/>
      <c r="D44" s="51">
        <v>301990</v>
      </c>
      <c r="E44" s="51">
        <v>307204</v>
      </c>
      <c r="F44" s="51">
        <v>255896</v>
      </c>
      <c r="G44" s="51">
        <v>273392</v>
      </c>
      <c r="H44" s="51">
        <v>303541</v>
      </c>
      <c r="I44" s="51">
        <v>315145</v>
      </c>
      <c r="J44" s="51">
        <v>304122</v>
      </c>
      <c r="K44" s="51">
        <v>344090</v>
      </c>
      <c r="L44" s="51">
        <v>317601</v>
      </c>
      <c r="M44" s="51">
        <v>291298</v>
      </c>
      <c r="N44" s="51">
        <v>297463</v>
      </c>
      <c r="O44" s="51">
        <v>294250</v>
      </c>
      <c r="P44" s="51">
        <v>243709</v>
      </c>
      <c r="Q44" s="18"/>
      <c r="R44" s="18"/>
      <c r="S44" s="18"/>
    </row>
    <row r="45" spans="2:20" x14ac:dyDescent="0.2"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8"/>
      <c r="R45" s="18"/>
      <c r="S45" s="18"/>
    </row>
    <row r="46" spans="2:20" x14ac:dyDescent="0.2">
      <c r="B46" s="35" t="s">
        <v>20</v>
      </c>
      <c r="C46" s="48"/>
      <c r="D46" s="49">
        <v>26705126</v>
      </c>
      <c r="E46" s="49">
        <v>25954356</v>
      </c>
      <c r="F46" s="49">
        <v>21216866</v>
      </c>
      <c r="G46" s="49">
        <v>22654772</v>
      </c>
      <c r="H46" s="49">
        <v>25281599</v>
      </c>
      <c r="I46" s="49">
        <v>24835178</v>
      </c>
      <c r="J46" s="49">
        <v>21840484</v>
      </c>
      <c r="K46" s="49">
        <v>22208098</v>
      </c>
      <c r="L46" s="49">
        <v>23577240</v>
      </c>
      <c r="M46" s="49">
        <v>22731311</v>
      </c>
      <c r="N46" s="49">
        <v>27140731</v>
      </c>
      <c r="O46" s="49">
        <v>27000860</v>
      </c>
      <c r="P46" s="49">
        <v>26628678</v>
      </c>
      <c r="Q46" s="18"/>
      <c r="R46" s="18"/>
      <c r="S46" s="18"/>
    </row>
    <row r="47" spans="2:20" ht="4.7" customHeight="1" x14ac:dyDescent="0.2"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8"/>
      <c r="R47" s="18"/>
      <c r="S47" s="18"/>
    </row>
    <row r="48" spans="2:20" ht="13.5" thickBot="1" x14ac:dyDescent="0.25">
      <c r="B48" s="40" t="s">
        <v>21</v>
      </c>
      <c r="C48" s="40"/>
      <c r="D48" s="41">
        <v>1449928</v>
      </c>
      <c r="E48" s="41">
        <v>1429457</v>
      </c>
      <c r="F48" s="41">
        <v>1073294</v>
      </c>
      <c r="G48" s="41">
        <v>1187109</v>
      </c>
      <c r="H48" s="41">
        <v>1349968</v>
      </c>
      <c r="I48" s="41">
        <v>1253216</v>
      </c>
      <c r="J48" s="41">
        <v>1055752</v>
      </c>
      <c r="K48" s="41">
        <v>976871</v>
      </c>
      <c r="L48" s="41">
        <v>901129</v>
      </c>
      <c r="M48" s="41">
        <v>945541</v>
      </c>
      <c r="N48" s="41">
        <v>1184469</v>
      </c>
      <c r="O48" s="41">
        <v>1141710</v>
      </c>
      <c r="P48" s="41">
        <v>1006323</v>
      </c>
      <c r="Q48" s="18"/>
      <c r="R48" s="18"/>
      <c r="S48" s="18"/>
    </row>
    <row r="49" spans="2:19" ht="13.5" thickTop="1" x14ac:dyDescent="0.2">
      <c r="B49" s="36" t="s">
        <v>58</v>
      </c>
      <c r="C49" s="36"/>
      <c r="D49" s="36"/>
      <c r="E49" s="36"/>
      <c r="F49" s="36"/>
      <c r="G49" s="36"/>
      <c r="H49" s="36"/>
      <c r="I49" s="36"/>
      <c r="J49" s="36"/>
      <c r="K49" s="36"/>
      <c r="Q49" s="18"/>
      <c r="R49" s="18"/>
      <c r="S49" s="18"/>
    </row>
    <row r="50" spans="2:19" x14ac:dyDescent="0.2">
      <c r="B50" s="73" t="s">
        <v>0</v>
      </c>
      <c r="C50" s="73"/>
      <c r="D50" s="73"/>
      <c r="E50" s="73"/>
      <c r="F50" s="73"/>
      <c r="G50" s="73"/>
      <c r="H50" s="73"/>
      <c r="I50" s="73"/>
      <c r="J50" s="73"/>
      <c r="K50" s="73"/>
    </row>
    <row r="51" spans="2:19" x14ac:dyDescent="0.2">
      <c r="B51" s="73" t="s">
        <v>35</v>
      </c>
      <c r="C51" s="73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2:19" x14ac:dyDescent="0.2">
      <c r="B52" s="19" t="s">
        <v>36</v>
      </c>
    </row>
    <row r="53" spans="2:19" x14ac:dyDescent="0.2"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2:19" x14ac:dyDescent="0.2"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2:19" x14ac:dyDescent="0.2"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8" spans="2:19" x14ac:dyDescent="0.2">
      <c r="H58" s="18"/>
      <c r="I58" s="18"/>
      <c r="J58" s="18"/>
      <c r="K58" s="18"/>
      <c r="L58" s="18"/>
      <c r="M58" s="18"/>
      <c r="N58" s="18"/>
      <c r="O58" s="18"/>
    </row>
  </sheetData>
  <mergeCells count="3">
    <mergeCell ref="B50:K50"/>
    <mergeCell ref="B51:C51"/>
    <mergeCell ref="B7:P7"/>
  </mergeCells>
  <phoneticPr fontId="3" type="noConversion"/>
  <pageMargins left="0.75" right="0.75" top="1" bottom="1" header="0" footer="0"/>
  <pageSetup paperSize="9" scale="7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7:X64"/>
  <sheetViews>
    <sheetView showGridLines="0" showRowColHeaders="0" zoomScale="110" zoomScaleNormal="110" workbookViewId="0"/>
  </sheetViews>
  <sheetFormatPr baseColWidth="10" defaultColWidth="11.42578125" defaultRowHeight="12.75" x14ac:dyDescent="0.2"/>
  <cols>
    <col min="1" max="1" width="6.85546875" style="7" customWidth="1"/>
    <col min="2" max="2" width="6.28515625" style="7" customWidth="1"/>
    <col min="3" max="3" width="31.28515625" style="7" customWidth="1"/>
    <col min="4" max="5" width="13.85546875" style="7" customWidth="1"/>
    <col min="6" max="7" width="13.5703125" style="7" customWidth="1"/>
    <col min="8" max="12" width="13.85546875" style="7" customWidth="1"/>
    <col min="13" max="16" width="13.7109375" style="7" customWidth="1"/>
    <col min="17" max="17" width="1" style="7" customWidth="1"/>
    <col min="18" max="18" width="11.7109375" style="7" customWidth="1"/>
    <col min="19" max="19" width="25.140625" style="7" bestFit="1" customWidth="1"/>
    <col min="20" max="16384" width="11.42578125" style="7"/>
  </cols>
  <sheetData>
    <row r="7" spans="2:17" s="20" customFormat="1" ht="24" customHeight="1" thickBot="1" x14ac:dyDescent="0.25">
      <c r="B7" s="74" t="s">
        <v>64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6"/>
    </row>
    <row r="8" spans="2:17" ht="18.95" customHeight="1" thickTop="1" thickBot="1" x14ac:dyDescent="0.25">
      <c r="B8" s="8"/>
      <c r="C8" s="8"/>
      <c r="D8" s="64">
        <v>2007</v>
      </c>
      <c r="E8" s="64">
        <v>2008</v>
      </c>
      <c r="F8" s="64">
        <v>2009</v>
      </c>
      <c r="G8" s="64">
        <v>2010</v>
      </c>
      <c r="H8" s="64">
        <v>2011</v>
      </c>
      <c r="I8" s="64">
        <v>2012</v>
      </c>
      <c r="J8" s="64">
        <v>2013</v>
      </c>
      <c r="K8" s="64">
        <v>2014</v>
      </c>
      <c r="L8" s="64">
        <v>2015</v>
      </c>
      <c r="M8" s="64">
        <v>2016</v>
      </c>
      <c r="N8" s="64">
        <v>2017</v>
      </c>
      <c r="O8" s="64">
        <v>2018</v>
      </c>
      <c r="P8" s="64">
        <v>2019</v>
      </c>
    </row>
    <row r="9" spans="2:17" ht="18.95" customHeight="1" x14ac:dyDescent="0.2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2:17" x14ac:dyDescent="0.2">
      <c r="B10" s="9" t="s">
        <v>11</v>
      </c>
      <c r="D10" s="10">
        <v>602364</v>
      </c>
      <c r="E10" s="10">
        <v>860710</v>
      </c>
      <c r="F10" s="10">
        <v>954971</v>
      </c>
      <c r="G10" s="10">
        <v>1076251</v>
      </c>
      <c r="H10" s="10">
        <v>1226363</v>
      </c>
      <c r="I10" s="10">
        <v>1331135</v>
      </c>
      <c r="J10" s="10">
        <v>1605531</v>
      </c>
      <c r="K10" s="10">
        <v>1631637</v>
      </c>
      <c r="L10" s="10">
        <v>1783133</v>
      </c>
      <c r="M10" s="10">
        <v>1724151</v>
      </c>
      <c r="N10" s="10">
        <v>1802336</v>
      </c>
      <c r="O10" s="10">
        <v>1885903</v>
      </c>
      <c r="P10" s="10">
        <v>2002225</v>
      </c>
    </row>
    <row r="11" spans="2:17" x14ac:dyDescent="0.2">
      <c r="B11" s="11" t="s">
        <v>12</v>
      </c>
      <c r="D11" s="12">
        <v>176321</v>
      </c>
      <c r="E11" s="12">
        <v>235093</v>
      </c>
      <c r="F11" s="12">
        <v>243329</v>
      </c>
      <c r="G11" s="12">
        <v>302486</v>
      </c>
      <c r="H11" s="12">
        <v>427592</v>
      </c>
      <c r="I11" s="12">
        <v>426208</v>
      </c>
      <c r="J11" s="12">
        <v>425267</v>
      </c>
      <c r="K11" s="12">
        <v>588755</v>
      </c>
      <c r="L11" s="12">
        <v>682750</v>
      </c>
      <c r="M11" s="12">
        <v>615485</v>
      </c>
      <c r="N11" s="12">
        <v>642084</v>
      </c>
      <c r="O11" s="12">
        <v>676739</v>
      </c>
      <c r="P11" s="12">
        <v>723655</v>
      </c>
    </row>
    <row r="12" spans="2:17" x14ac:dyDescent="0.2">
      <c r="B12" s="50" t="s">
        <v>13</v>
      </c>
      <c r="C12" s="48"/>
      <c r="D12" s="51">
        <v>120916</v>
      </c>
      <c r="E12" s="51">
        <v>186151</v>
      </c>
      <c r="F12" s="51">
        <v>192019</v>
      </c>
      <c r="G12" s="51">
        <v>203706</v>
      </c>
      <c r="H12" s="51">
        <v>228479</v>
      </c>
      <c r="I12" s="51">
        <v>260910</v>
      </c>
      <c r="J12" s="51">
        <v>373141</v>
      </c>
      <c r="K12" s="51">
        <v>337201</v>
      </c>
      <c r="L12" s="51">
        <v>357404</v>
      </c>
      <c r="M12" s="51">
        <v>373415</v>
      </c>
      <c r="N12" s="51">
        <v>402090</v>
      </c>
      <c r="O12" s="51">
        <v>449295</v>
      </c>
      <c r="P12" s="51">
        <v>493816</v>
      </c>
    </row>
    <row r="13" spans="2:17" ht="7.5" customHeight="1" x14ac:dyDescent="0.2">
      <c r="B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2:17" x14ac:dyDescent="0.2">
      <c r="B14" s="9" t="s">
        <v>15</v>
      </c>
      <c r="D14" s="10">
        <v>8933</v>
      </c>
      <c r="E14" s="10">
        <v>8697</v>
      </c>
      <c r="F14" s="10">
        <v>8753</v>
      </c>
      <c r="G14" s="10">
        <v>8943</v>
      </c>
      <c r="H14" s="10">
        <f>9134+215</f>
        <v>9349</v>
      </c>
      <c r="I14" s="10">
        <v>8996</v>
      </c>
      <c r="J14" s="10">
        <v>8844</v>
      </c>
      <c r="K14" s="10">
        <v>8895</v>
      </c>
      <c r="L14" s="10">
        <v>9671</v>
      </c>
      <c r="M14" s="10">
        <v>9579</v>
      </c>
      <c r="N14" s="10">
        <v>9594</v>
      </c>
      <c r="O14" s="10">
        <v>10290</v>
      </c>
      <c r="P14" s="10">
        <v>11251</v>
      </c>
    </row>
    <row r="15" spans="2:17" x14ac:dyDescent="0.2">
      <c r="B15" s="13" t="s">
        <v>10</v>
      </c>
      <c r="C15" s="14"/>
      <c r="D15" s="10">
        <v>117837.96899999998</v>
      </c>
      <c r="E15" s="10">
        <v>126610.65399999999</v>
      </c>
      <c r="F15" s="10">
        <v>134603</v>
      </c>
      <c r="G15" s="10">
        <v>153648</v>
      </c>
      <c r="H15" s="10">
        <f>181395+978</f>
        <v>182373</v>
      </c>
      <c r="I15" s="10">
        <v>181883.057</v>
      </c>
      <c r="J15" s="10">
        <v>169474</v>
      </c>
      <c r="K15" s="10">
        <v>170403</v>
      </c>
      <c r="L15" s="10">
        <v>203408</v>
      </c>
      <c r="M15" s="10">
        <v>196259</v>
      </c>
      <c r="N15" s="10">
        <v>197975</v>
      </c>
      <c r="O15" s="10">
        <v>201707.75200000001</v>
      </c>
      <c r="P15" s="10">
        <v>221961.53699999998</v>
      </c>
    </row>
    <row r="16" spans="2:17" x14ac:dyDescent="0.2">
      <c r="B16" s="11" t="s">
        <v>14</v>
      </c>
      <c r="D16" s="12">
        <v>7875</v>
      </c>
      <c r="E16" s="12">
        <v>7786</v>
      </c>
      <c r="F16" s="12">
        <v>7878</v>
      </c>
      <c r="G16" s="12">
        <v>8213</v>
      </c>
      <c r="H16" s="12">
        <f>8530+215</f>
        <v>8745</v>
      </c>
      <c r="I16" s="12">
        <v>8517</v>
      </c>
      <c r="J16" s="12">
        <v>8453</v>
      </c>
      <c r="K16" s="12">
        <v>8509</v>
      </c>
      <c r="L16" s="12">
        <v>9281</v>
      </c>
      <c r="M16" s="12">
        <v>9310</v>
      </c>
      <c r="N16" s="12">
        <v>9341</v>
      </c>
      <c r="O16" s="12">
        <v>10014</v>
      </c>
      <c r="P16" s="12">
        <v>11036</v>
      </c>
    </row>
    <row r="17" spans="2:24" x14ac:dyDescent="0.2">
      <c r="B17" s="15" t="s">
        <v>10</v>
      </c>
      <c r="D17" s="12">
        <v>116882.06499999999</v>
      </c>
      <c r="E17" s="12">
        <v>125729.76599999999</v>
      </c>
      <c r="F17" s="12">
        <v>133730</v>
      </c>
      <c r="G17" s="12">
        <v>152644</v>
      </c>
      <c r="H17" s="12">
        <f>180389+978</f>
        <v>181367</v>
      </c>
      <c r="I17" s="12">
        <v>180955.299</v>
      </c>
      <c r="J17" s="12">
        <v>168870</v>
      </c>
      <c r="K17" s="12">
        <v>169696</v>
      </c>
      <c r="L17" s="12">
        <v>202816</v>
      </c>
      <c r="M17" s="12">
        <v>195635</v>
      </c>
      <c r="N17" s="12">
        <v>197329</v>
      </c>
      <c r="O17" s="12">
        <v>200888</v>
      </c>
      <c r="P17" s="12">
        <v>221401.68899999998</v>
      </c>
    </row>
    <row r="18" spans="2:24" x14ac:dyDescent="0.2">
      <c r="B18" s="11" t="s">
        <v>38</v>
      </c>
      <c r="D18" s="12">
        <v>1058</v>
      </c>
      <c r="E18" s="12">
        <v>911</v>
      </c>
      <c r="F18" s="12">
        <v>875</v>
      </c>
      <c r="G18" s="12">
        <v>730</v>
      </c>
      <c r="H18" s="12">
        <v>604</v>
      </c>
      <c r="I18" s="12">
        <v>479</v>
      </c>
      <c r="J18" s="12">
        <v>391</v>
      </c>
      <c r="K18" s="12">
        <v>386</v>
      </c>
      <c r="L18" s="12">
        <v>390</v>
      </c>
      <c r="M18" s="12">
        <v>269</v>
      </c>
      <c r="N18" s="12">
        <v>253</v>
      </c>
      <c r="O18" s="12">
        <v>276</v>
      </c>
      <c r="P18" s="12">
        <v>215</v>
      </c>
    </row>
    <row r="19" spans="2:24" x14ac:dyDescent="0.2">
      <c r="B19" s="50" t="s">
        <v>10</v>
      </c>
      <c r="C19" s="48"/>
      <c r="D19" s="51">
        <v>955.90400000000011</v>
      </c>
      <c r="E19" s="51">
        <v>880.88800000000003</v>
      </c>
      <c r="F19" s="51">
        <v>873</v>
      </c>
      <c r="G19" s="51">
        <v>1004</v>
      </c>
      <c r="H19" s="51">
        <v>1006</v>
      </c>
      <c r="I19" s="51">
        <v>927.75799999999992</v>
      </c>
      <c r="J19" s="51">
        <v>603.53200000000004</v>
      </c>
      <c r="K19" s="51">
        <v>707</v>
      </c>
      <c r="L19" s="51">
        <v>592</v>
      </c>
      <c r="M19" s="51">
        <v>624</v>
      </c>
      <c r="N19" s="51">
        <v>646</v>
      </c>
      <c r="O19" s="51">
        <v>819.75199999999995</v>
      </c>
      <c r="P19" s="51">
        <v>559.84800000000007</v>
      </c>
    </row>
    <row r="20" spans="2:24" ht="3.75" customHeight="1" x14ac:dyDescent="0.2">
      <c r="B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2:24" x14ac:dyDescent="0.2">
      <c r="B21" s="9" t="s">
        <v>16</v>
      </c>
      <c r="D21" s="10"/>
      <c r="E21" s="10"/>
      <c r="F21" s="10"/>
      <c r="G21" s="10" t="s">
        <v>28</v>
      </c>
      <c r="H21" s="10" t="s">
        <v>28</v>
      </c>
      <c r="I21" s="10"/>
      <c r="J21" s="10"/>
      <c r="K21" s="10"/>
      <c r="L21" s="10"/>
      <c r="M21" s="10"/>
      <c r="N21" s="10"/>
      <c r="O21" s="10"/>
      <c r="P21" s="10"/>
    </row>
    <row r="22" spans="2:24" x14ac:dyDescent="0.2">
      <c r="B22" s="9" t="s">
        <v>17</v>
      </c>
      <c r="D22" s="10">
        <v>21321060</v>
      </c>
      <c r="E22" s="10">
        <v>21137593</v>
      </c>
      <c r="F22" s="10">
        <v>16964964</v>
      </c>
      <c r="G22" s="10">
        <v>18526061</v>
      </c>
      <c r="H22" s="10">
        <v>20643784</v>
      </c>
      <c r="I22" s="10">
        <v>20340785</v>
      </c>
      <c r="J22" s="10">
        <v>17353605</v>
      </c>
      <c r="K22" s="10">
        <v>17731431</v>
      </c>
      <c r="L22" s="10">
        <v>18524980</v>
      </c>
      <c r="M22" s="10">
        <v>17597864</v>
      </c>
      <c r="N22" s="10">
        <v>21675435</v>
      </c>
      <c r="O22" s="10">
        <v>21463744</v>
      </c>
      <c r="P22" s="10">
        <v>21192576</v>
      </c>
      <c r="S22" s="18"/>
    </row>
    <row r="23" spans="2:24" x14ac:dyDescent="0.2">
      <c r="B23" s="11" t="s">
        <v>3</v>
      </c>
      <c r="D23" s="12">
        <v>7954373</v>
      </c>
      <c r="E23" s="12">
        <v>8137335</v>
      </c>
      <c r="F23" s="12">
        <v>6292321</v>
      </c>
      <c r="G23" s="12">
        <v>6903954</v>
      </c>
      <c r="H23" s="12">
        <v>8045802</v>
      </c>
      <c r="I23" s="12">
        <v>7907338</v>
      </c>
      <c r="J23" s="12">
        <v>6612550</v>
      </c>
      <c r="K23" s="12">
        <v>6811521</v>
      </c>
      <c r="L23" s="12">
        <v>7086147</v>
      </c>
      <c r="M23" s="12">
        <v>6707214</v>
      </c>
      <c r="N23" s="12">
        <v>8551438</v>
      </c>
      <c r="O23" s="12">
        <v>8628812</v>
      </c>
      <c r="P23" s="12">
        <v>8316003</v>
      </c>
      <c r="S23" s="18"/>
      <c r="T23" s="18"/>
      <c r="U23" s="18"/>
      <c r="V23" s="18"/>
    </row>
    <row r="24" spans="2:24" x14ac:dyDescent="0.2">
      <c r="B24" s="11" t="s">
        <v>4</v>
      </c>
      <c r="D24" s="12">
        <v>13256752</v>
      </c>
      <c r="E24" s="12">
        <v>12878325</v>
      </c>
      <c r="F24" s="12">
        <v>10555119</v>
      </c>
      <c r="G24" s="12">
        <v>11482660</v>
      </c>
      <c r="H24" s="12">
        <v>12494039</v>
      </c>
      <c r="I24" s="12">
        <v>12387363</v>
      </c>
      <c r="J24" s="12">
        <v>10741049</v>
      </c>
      <c r="K24" s="12">
        <v>10901486</v>
      </c>
      <c r="L24" s="12">
        <v>11438762</v>
      </c>
      <c r="M24" s="12">
        <v>10889251</v>
      </c>
      <c r="N24" s="12">
        <v>13121670</v>
      </c>
      <c r="O24" s="12">
        <v>12814697</v>
      </c>
      <c r="P24" s="12">
        <v>12876573</v>
      </c>
      <c r="S24" s="18"/>
      <c r="T24" s="18"/>
      <c r="U24" s="18"/>
      <c r="V24" s="18"/>
    </row>
    <row r="25" spans="2:24" x14ac:dyDescent="0.2">
      <c r="B25" s="11" t="s">
        <v>5</v>
      </c>
      <c r="D25" s="12">
        <v>109935</v>
      </c>
      <c r="E25" s="12">
        <v>121933</v>
      </c>
      <c r="F25" s="12">
        <v>117524</v>
      </c>
      <c r="G25" s="12">
        <v>139447</v>
      </c>
      <c r="H25" s="12">
        <v>103943</v>
      </c>
      <c r="I25" s="12">
        <v>46084</v>
      </c>
      <c r="J25" s="12">
        <v>6</v>
      </c>
      <c r="K25" s="12">
        <v>18424</v>
      </c>
      <c r="L25" s="12">
        <v>71</v>
      </c>
      <c r="M25" s="12">
        <v>1399</v>
      </c>
      <c r="N25" s="12">
        <v>2327</v>
      </c>
      <c r="O25" s="12">
        <v>20235</v>
      </c>
      <c r="P25" s="12">
        <v>0</v>
      </c>
      <c r="S25" s="18"/>
      <c r="T25" s="18"/>
      <c r="U25" s="18"/>
      <c r="V25" s="18"/>
    </row>
    <row r="26" spans="2:24" ht="8.25" customHeight="1" x14ac:dyDescent="0.2">
      <c r="B26" s="1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S26" s="18"/>
      <c r="V26" s="18"/>
    </row>
    <row r="27" spans="2:24" x14ac:dyDescent="0.2">
      <c r="B27" s="11" t="s">
        <v>34</v>
      </c>
      <c r="D27" s="12">
        <v>10988411</v>
      </c>
      <c r="E27" s="12">
        <v>11422923</v>
      </c>
      <c r="F27" s="12">
        <v>8062980</v>
      </c>
      <c r="G27" s="12">
        <v>11310318</v>
      </c>
      <c r="H27" s="12">
        <v>11303504</v>
      </c>
      <c r="I27" s="12">
        <v>11432227</v>
      </c>
      <c r="J27" s="12">
        <v>8501606</v>
      </c>
      <c r="K27" s="12">
        <v>8776369</v>
      </c>
      <c r="L27" s="12">
        <v>8940407</v>
      </c>
      <c r="M27" s="12">
        <v>7522575</v>
      </c>
      <c r="N27" s="12">
        <v>10919175</v>
      </c>
      <c r="O27" s="12">
        <v>11012730</v>
      </c>
      <c r="P27" s="12">
        <v>10931857</v>
      </c>
      <c r="S27" s="18"/>
      <c r="V27" s="18"/>
    </row>
    <row r="28" spans="2:24" x14ac:dyDescent="0.2">
      <c r="B28" s="11"/>
      <c r="C28" s="16" t="s">
        <v>42</v>
      </c>
      <c r="D28" s="12" t="s">
        <v>37</v>
      </c>
      <c r="E28" s="12" t="s">
        <v>37</v>
      </c>
      <c r="F28" s="12" t="s">
        <v>37</v>
      </c>
      <c r="G28" s="12" t="s">
        <v>37</v>
      </c>
      <c r="H28" s="12" t="s">
        <v>37</v>
      </c>
      <c r="I28" s="12" t="s">
        <v>37</v>
      </c>
      <c r="J28" s="12" t="s">
        <v>37</v>
      </c>
      <c r="K28" s="12" t="s">
        <v>37</v>
      </c>
      <c r="L28" s="12" t="s">
        <v>37</v>
      </c>
      <c r="M28" s="12">
        <v>3505410</v>
      </c>
      <c r="N28" s="12">
        <v>5077550</v>
      </c>
      <c r="O28" s="12">
        <v>5048903</v>
      </c>
      <c r="P28" s="12">
        <v>5028849</v>
      </c>
      <c r="S28" s="18"/>
      <c r="V28" s="18"/>
    </row>
    <row r="29" spans="2:24" x14ac:dyDescent="0.2">
      <c r="B29" s="11"/>
      <c r="C29" s="16" t="s">
        <v>41</v>
      </c>
      <c r="D29" s="12" t="s">
        <v>37</v>
      </c>
      <c r="E29" s="12" t="s">
        <v>37</v>
      </c>
      <c r="F29" s="12" t="s">
        <v>37</v>
      </c>
      <c r="G29" s="12" t="s">
        <v>37</v>
      </c>
      <c r="H29" s="12" t="s">
        <v>37</v>
      </c>
      <c r="I29" s="12" t="s">
        <v>37</v>
      </c>
      <c r="J29" s="12" t="s">
        <v>37</v>
      </c>
      <c r="K29" s="12" t="s">
        <v>37</v>
      </c>
      <c r="L29" s="12" t="s">
        <v>37</v>
      </c>
      <c r="M29" s="12">
        <v>4017165</v>
      </c>
      <c r="N29" s="12">
        <v>5841625</v>
      </c>
      <c r="O29" s="12">
        <v>5963827</v>
      </c>
      <c r="P29" s="12">
        <v>5903008</v>
      </c>
      <c r="S29" s="18"/>
      <c r="V29" s="18"/>
    </row>
    <row r="30" spans="2:24" ht="7.5" customHeight="1" x14ac:dyDescent="0.2">
      <c r="B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S30" s="18"/>
      <c r="T30" s="62"/>
      <c r="U30" s="75"/>
      <c r="V30" s="75"/>
    </row>
    <row r="31" spans="2:24" x14ac:dyDescent="0.2">
      <c r="B31" s="9" t="s">
        <v>18</v>
      </c>
      <c r="D31" s="10">
        <v>21321060</v>
      </c>
      <c r="E31" s="10">
        <v>21137593</v>
      </c>
      <c r="F31" s="10">
        <v>16964964</v>
      </c>
      <c r="G31" s="10">
        <v>18526061</v>
      </c>
      <c r="H31" s="10">
        <v>20643784</v>
      </c>
      <c r="I31" s="10">
        <v>20340785</v>
      </c>
      <c r="J31" s="10">
        <v>17353605</v>
      </c>
      <c r="K31" s="10">
        <v>17731431</v>
      </c>
      <c r="L31" s="10">
        <v>18524980</v>
      </c>
      <c r="M31" s="10">
        <v>17527429</v>
      </c>
      <c r="N31" s="10">
        <v>21675435</v>
      </c>
      <c r="O31" s="10">
        <v>21463744</v>
      </c>
      <c r="P31" s="10">
        <v>21192576</v>
      </c>
      <c r="R31" s="18"/>
      <c r="S31" s="18"/>
      <c r="T31" s="18"/>
      <c r="U31" s="62"/>
      <c r="V31" s="18"/>
    </row>
    <row r="32" spans="2:24" x14ac:dyDescent="0.2">
      <c r="B32" s="11" t="s">
        <v>25</v>
      </c>
      <c r="D32" s="12">
        <v>3830946</v>
      </c>
      <c r="E32" s="12">
        <v>3934335</v>
      </c>
      <c r="F32" s="12">
        <v>3819304</v>
      </c>
      <c r="G32" s="12">
        <v>3840151</v>
      </c>
      <c r="H32" s="12">
        <v>4072610</v>
      </c>
      <c r="I32" s="12">
        <v>3829342</v>
      </c>
      <c r="J32" s="12">
        <v>4006308</v>
      </c>
      <c r="K32" s="12">
        <v>4087266</v>
      </c>
      <c r="L32" s="12">
        <v>5613565</v>
      </c>
      <c r="M32" s="12">
        <v>5331664</v>
      </c>
      <c r="N32" s="12">
        <v>6087634</v>
      </c>
      <c r="O32" s="12">
        <v>6304211</v>
      </c>
      <c r="P32" s="12">
        <v>7266179</v>
      </c>
      <c r="R32" s="18"/>
      <c r="S32" s="18"/>
      <c r="T32" s="66"/>
      <c r="U32" s="66"/>
      <c r="V32" s="66"/>
      <c r="W32" s="18"/>
      <c r="X32" s="18"/>
    </row>
    <row r="33" spans="2:24" x14ac:dyDescent="0.2">
      <c r="B33" s="11" t="s">
        <v>26</v>
      </c>
      <c r="D33" s="12">
        <v>972046</v>
      </c>
      <c r="E33" s="12">
        <v>819327</v>
      </c>
      <c r="F33" s="12">
        <v>597134</v>
      </c>
      <c r="G33" s="12">
        <v>631677</v>
      </c>
      <c r="H33" s="12">
        <v>411451</v>
      </c>
      <c r="I33" s="12">
        <v>286141</v>
      </c>
      <c r="J33" s="12">
        <v>264088</v>
      </c>
      <c r="K33" s="12">
        <v>368139</v>
      </c>
      <c r="L33" s="12">
        <v>368830</v>
      </c>
      <c r="M33" s="12">
        <v>418815</v>
      </c>
      <c r="N33" s="12">
        <v>434361</v>
      </c>
      <c r="O33" s="12">
        <v>334017</v>
      </c>
      <c r="P33" s="12">
        <v>312938</v>
      </c>
      <c r="R33" s="18"/>
      <c r="S33" s="18"/>
      <c r="T33" s="66"/>
      <c r="U33" s="66"/>
      <c r="V33" s="66"/>
      <c r="W33" s="18"/>
      <c r="X33" s="18"/>
    </row>
    <row r="34" spans="2:24" x14ac:dyDescent="0.2">
      <c r="B34" s="11" t="s">
        <v>27</v>
      </c>
      <c r="D34" s="12">
        <v>16518068</v>
      </c>
      <c r="E34" s="12">
        <v>16383931</v>
      </c>
      <c r="F34" s="12">
        <v>12548526</v>
      </c>
      <c r="G34" s="12">
        <v>14054233</v>
      </c>
      <c r="H34" s="12">
        <v>16159723</v>
      </c>
      <c r="I34" s="12">
        <v>16225302</v>
      </c>
      <c r="J34" s="12">
        <v>13083209</v>
      </c>
      <c r="K34" s="12">
        <v>13276026</v>
      </c>
      <c r="L34" s="12">
        <v>12542585</v>
      </c>
      <c r="M34" s="12">
        <v>11776950</v>
      </c>
      <c r="N34" s="12">
        <v>15153440</v>
      </c>
      <c r="O34" s="12">
        <v>14825516</v>
      </c>
      <c r="P34" s="12">
        <v>13613457</v>
      </c>
      <c r="R34" s="18"/>
      <c r="S34" s="18"/>
      <c r="T34" s="66"/>
      <c r="U34" s="66"/>
      <c r="V34" s="66"/>
      <c r="W34" s="18"/>
      <c r="X34" s="18"/>
    </row>
    <row r="35" spans="2:24" x14ac:dyDescent="0.2">
      <c r="B35" s="11" t="s">
        <v>6</v>
      </c>
      <c r="D35" s="12">
        <v>2536105</v>
      </c>
      <c r="E35" s="12">
        <v>2195303</v>
      </c>
      <c r="F35" s="12">
        <v>2040379</v>
      </c>
      <c r="G35" s="12">
        <v>2175315</v>
      </c>
      <c r="H35" s="12">
        <v>2393474</v>
      </c>
      <c r="I35" s="12">
        <v>2479279</v>
      </c>
      <c r="J35" s="12">
        <v>2291710</v>
      </c>
      <c r="K35" s="12">
        <v>2645411</v>
      </c>
      <c r="L35" s="12">
        <v>2829552</v>
      </c>
      <c r="M35" s="12">
        <v>3080769</v>
      </c>
      <c r="N35" s="12">
        <v>3156712</v>
      </c>
      <c r="O35" s="12">
        <v>3411531</v>
      </c>
      <c r="P35" s="12">
        <v>3458869</v>
      </c>
      <c r="R35" s="18"/>
      <c r="S35" s="18"/>
      <c r="T35" s="66"/>
      <c r="U35" s="66"/>
      <c r="V35" s="66"/>
      <c r="W35" s="18"/>
      <c r="X35" s="18"/>
    </row>
    <row r="36" spans="2:24" ht="10.5" customHeight="1" x14ac:dyDescent="0.2">
      <c r="B36" s="50" t="s">
        <v>7</v>
      </c>
      <c r="C36" s="48"/>
      <c r="D36" s="51">
        <v>13981963</v>
      </c>
      <c r="E36" s="51">
        <v>14188628</v>
      </c>
      <c r="F36" s="51">
        <v>10508147</v>
      </c>
      <c r="G36" s="51">
        <v>11878918</v>
      </c>
      <c r="H36" s="51">
        <v>13766249</v>
      </c>
      <c r="I36" s="51">
        <v>13746023</v>
      </c>
      <c r="J36" s="51">
        <v>10791499</v>
      </c>
      <c r="K36" s="51">
        <v>10630615</v>
      </c>
      <c r="L36" s="51">
        <v>9713033</v>
      </c>
      <c r="M36" s="51">
        <v>8696181</v>
      </c>
      <c r="N36" s="51">
        <v>11996727</v>
      </c>
      <c r="O36" s="51">
        <v>11413984</v>
      </c>
      <c r="P36" s="51">
        <v>10154588</v>
      </c>
      <c r="R36" s="18"/>
      <c r="S36" s="18"/>
      <c r="T36" s="66"/>
      <c r="U36" s="18"/>
      <c r="V36" s="18"/>
      <c r="W36" s="18"/>
      <c r="X36" s="18"/>
    </row>
    <row r="37" spans="2:24" ht="3.75" customHeight="1" x14ac:dyDescent="0.2">
      <c r="B37" s="1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R37" s="18"/>
      <c r="S37" s="18"/>
      <c r="T37" s="18"/>
      <c r="W37" s="18"/>
    </row>
    <row r="38" spans="2:24" ht="13.7" customHeight="1" x14ac:dyDescent="0.2">
      <c r="B38" s="9" t="s">
        <v>22</v>
      </c>
      <c r="D38" s="10">
        <f>D39+D40</f>
        <v>565097</v>
      </c>
      <c r="E38" s="10">
        <f>E39+E40</f>
        <v>583051</v>
      </c>
      <c r="F38" s="10">
        <v>588926</v>
      </c>
      <c r="G38" s="10">
        <f>+G39+G40</f>
        <v>564973</v>
      </c>
      <c r="H38" s="10">
        <f>+H39+H40</f>
        <v>540894</v>
      </c>
      <c r="I38" s="10">
        <f>+I39+I40</f>
        <v>304648</v>
      </c>
      <c r="J38" s="10">
        <f t="shared" ref="J38:L38" si="0">+J39+J40</f>
        <v>237418</v>
      </c>
      <c r="K38" s="10">
        <f t="shared" si="0"/>
        <v>223723</v>
      </c>
      <c r="L38" s="10">
        <f t="shared" si="0"/>
        <v>218634</v>
      </c>
      <c r="M38" s="10">
        <v>264097</v>
      </c>
      <c r="N38" s="10">
        <v>180150</v>
      </c>
      <c r="O38" s="10">
        <v>166223</v>
      </c>
      <c r="P38" s="10">
        <v>195843</v>
      </c>
      <c r="R38" s="18"/>
      <c r="S38" s="18"/>
      <c r="T38" s="18"/>
      <c r="V38" s="18"/>
    </row>
    <row r="39" spans="2:24" ht="10.5" customHeight="1" x14ac:dyDescent="0.2">
      <c r="B39" s="11" t="s">
        <v>23</v>
      </c>
      <c r="D39" s="12">
        <v>561768</v>
      </c>
      <c r="E39" s="12">
        <v>581217</v>
      </c>
      <c r="F39" s="12">
        <v>586675</v>
      </c>
      <c r="G39" s="12">
        <v>563462</v>
      </c>
      <c r="H39" s="12">
        <v>540228</v>
      </c>
      <c r="I39" s="12">
        <v>304602</v>
      </c>
      <c r="J39" s="12">
        <v>237331</v>
      </c>
      <c r="K39" s="12">
        <v>223577</v>
      </c>
      <c r="L39" s="12">
        <v>218419</v>
      </c>
      <c r="M39" s="12">
        <v>264061</v>
      </c>
      <c r="N39" s="12">
        <v>180101</v>
      </c>
      <c r="O39" s="12">
        <v>166176</v>
      </c>
      <c r="P39" s="12">
        <v>195761</v>
      </c>
      <c r="Q39" s="17"/>
      <c r="R39" s="18"/>
      <c r="S39" s="18"/>
      <c r="T39" s="18"/>
      <c r="V39" s="18"/>
    </row>
    <row r="40" spans="2:24" x14ac:dyDescent="0.2">
      <c r="B40" s="50" t="s">
        <v>24</v>
      </c>
      <c r="C40" s="48"/>
      <c r="D40" s="51">
        <v>3329</v>
      </c>
      <c r="E40" s="51">
        <v>1834</v>
      </c>
      <c r="F40" s="51">
        <v>2251</v>
      </c>
      <c r="G40" s="51">
        <v>1511</v>
      </c>
      <c r="H40" s="51">
        <v>666</v>
      </c>
      <c r="I40" s="51">
        <v>46</v>
      </c>
      <c r="J40" s="51">
        <v>87</v>
      </c>
      <c r="K40" s="51">
        <v>146</v>
      </c>
      <c r="L40" s="51">
        <v>215</v>
      </c>
      <c r="M40" s="51">
        <v>36</v>
      </c>
      <c r="N40" s="51">
        <v>49</v>
      </c>
      <c r="O40" s="51">
        <v>47</v>
      </c>
      <c r="P40" s="51">
        <v>82</v>
      </c>
      <c r="R40" s="18"/>
      <c r="S40" s="18"/>
    </row>
    <row r="41" spans="2:24" ht="8.25" customHeight="1" x14ac:dyDescent="0.2">
      <c r="B41" s="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R41" s="18"/>
      <c r="S41" s="18"/>
      <c r="T41" s="18"/>
    </row>
    <row r="42" spans="2:24" x14ac:dyDescent="0.2">
      <c r="B42" s="9" t="s">
        <v>19</v>
      </c>
      <c r="D42" s="10">
        <v>2152097</v>
      </c>
      <c r="E42" s="10">
        <v>2173856</v>
      </c>
      <c r="F42" s="10">
        <v>2138275</v>
      </c>
      <c r="G42" s="10">
        <v>2157876</v>
      </c>
      <c r="H42" s="10">
        <v>2460187</v>
      </c>
      <c r="I42" s="10">
        <v>2402706</v>
      </c>
      <c r="J42" s="10">
        <v>2381658</v>
      </c>
      <c r="K42" s="10">
        <v>2106122</v>
      </c>
      <c r="L42" s="10">
        <v>2565228</v>
      </c>
      <c r="M42" s="10">
        <v>2574639</v>
      </c>
      <c r="N42" s="10">
        <v>2641353</v>
      </c>
      <c r="O42" s="10">
        <v>2586989</v>
      </c>
      <c r="P42" s="10">
        <v>2448137</v>
      </c>
      <c r="R42" s="18"/>
      <c r="S42" s="66"/>
      <c r="T42" s="18"/>
      <c r="V42" s="18"/>
    </row>
    <row r="43" spans="2:24" x14ac:dyDescent="0.2">
      <c r="B43" s="11" t="s">
        <v>8</v>
      </c>
      <c r="D43" s="12">
        <v>1876027</v>
      </c>
      <c r="E43" s="12">
        <v>1896722</v>
      </c>
      <c r="F43" s="12">
        <v>1920619</v>
      </c>
      <c r="G43" s="12">
        <v>1920186</v>
      </c>
      <c r="H43" s="12">
        <v>2188482</v>
      </c>
      <c r="I43" s="12">
        <v>2124115</v>
      </c>
      <c r="J43" s="12">
        <v>2112049</v>
      </c>
      <c r="K43" s="12">
        <v>1795958</v>
      </c>
      <c r="L43" s="12">
        <v>2273494</v>
      </c>
      <c r="M43" s="12">
        <v>2310210</v>
      </c>
      <c r="N43" s="12">
        <v>2375600</v>
      </c>
      <c r="O43" s="12">
        <v>2330190</v>
      </c>
      <c r="P43" s="12">
        <v>2233338</v>
      </c>
      <c r="R43" s="18"/>
      <c r="S43" s="66"/>
      <c r="T43" s="66"/>
      <c r="U43" s="18"/>
      <c r="V43" s="18"/>
    </row>
    <row r="44" spans="2:24" x14ac:dyDescent="0.2">
      <c r="B44" s="50" t="s">
        <v>9</v>
      </c>
      <c r="C44" s="48"/>
      <c r="D44" s="51">
        <v>276070</v>
      </c>
      <c r="E44" s="51">
        <v>277134</v>
      </c>
      <c r="F44" s="51">
        <v>217656</v>
      </c>
      <c r="G44" s="51">
        <v>237690</v>
      </c>
      <c r="H44" s="51">
        <v>271705</v>
      </c>
      <c r="I44" s="51">
        <v>278591</v>
      </c>
      <c r="J44" s="51">
        <v>269609</v>
      </c>
      <c r="K44" s="51">
        <v>310164</v>
      </c>
      <c r="L44" s="51">
        <v>291734</v>
      </c>
      <c r="M44" s="51">
        <v>264429</v>
      </c>
      <c r="N44" s="51">
        <v>265753</v>
      </c>
      <c r="O44" s="51">
        <v>256799</v>
      </c>
      <c r="P44" s="51">
        <v>214799</v>
      </c>
      <c r="R44" s="18"/>
      <c r="U44" s="66"/>
      <c r="V44" s="18"/>
    </row>
    <row r="45" spans="2:24" ht="8.25" customHeight="1" x14ac:dyDescent="0.2">
      <c r="B45" s="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R45" s="18"/>
      <c r="S45" s="18"/>
      <c r="T45" s="18"/>
      <c r="V45" s="18"/>
    </row>
    <row r="46" spans="2:24" x14ac:dyDescent="0.2">
      <c r="B46" s="35" t="s">
        <v>20</v>
      </c>
      <c r="C46" s="48"/>
      <c r="D46" s="49">
        <v>23476486</v>
      </c>
      <c r="E46" s="49">
        <v>23313283</v>
      </c>
      <c r="F46" s="49">
        <v>19105490</v>
      </c>
      <c r="G46" s="49">
        <v>20685448</v>
      </c>
      <c r="H46" s="49">
        <f>22220273+884364</f>
        <v>23104637</v>
      </c>
      <c r="I46" s="49">
        <v>22743537</v>
      </c>
      <c r="J46" s="49">
        <v>19735350</v>
      </c>
      <c r="K46" s="49">
        <v>19837699</v>
      </c>
      <c r="L46" s="49">
        <v>21090423</v>
      </c>
      <c r="M46" s="49">
        <v>20102104</v>
      </c>
      <c r="N46" s="49">
        <v>24316837</v>
      </c>
      <c r="O46" s="49">
        <v>24050780</v>
      </c>
      <c r="P46" s="49">
        <v>23640795</v>
      </c>
      <c r="Q46" s="18"/>
      <c r="R46" s="18"/>
      <c r="S46" s="18"/>
      <c r="T46" s="18"/>
      <c r="V46" s="18"/>
    </row>
    <row r="47" spans="2:24" ht="4.7" customHeight="1" x14ac:dyDescent="0.2">
      <c r="B47" s="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R47" s="18"/>
      <c r="S47" s="18"/>
      <c r="T47" s="18"/>
      <c r="V47" s="18"/>
    </row>
    <row r="48" spans="2:24" ht="13.5" thickBot="1" x14ac:dyDescent="0.25">
      <c r="B48" s="52" t="s">
        <v>21</v>
      </c>
      <c r="C48" s="40"/>
      <c r="D48" s="41">
        <v>1346670</v>
      </c>
      <c r="E48" s="41">
        <v>1352111</v>
      </c>
      <c r="F48" s="41">
        <v>1008229</v>
      </c>
      <c r="G48" s="41">
        <v>1126612</v>
      </c>
      <c r="H48" s="41">
        <v>1285586</v>
      </c>
      <c r="I48" s="41">
        <v>1193361</v>
      </c>
      <c r="J48" s="41">
        <v>992529</v>
      </c>
      <c r="K48" s="41">
        <v>901611</v>
      </c>
      <c r="L48" s="41">
        <v>817523</v>
      </c>
      <c r="M48" s="41">
        <v>851483</v>
      </c>
      <c r="N48" s="41">
        <v>1080210</v>
      </c>
      <c r="O48" s="41">
        <v>1035807</v>
      </c>
      <c r="P48" s="41">
        <v>903363</v>
      </c>
      <c r="R48" s="18"/>
      <c r="S48" s="18"/>
      <c r="T48" s="18"/>
      <c r="V48" s="18"/>
    </row>
    <row r="49" spans="2:16" ht="11.25" customHeight="1" thickTop="1" x14ac:dyDescent="0.2">
      <c r="B49" s="36" t="s">
        <v>58</v>
      </c>
      <c r="C49" s="36"/>
      <c r="D49" s="36"/>
      <c r="E49" s="36"/>
      <c r="F49" s="36"/>
      <c r="G49" s="36"/>
      <c r="H49" s="36"/>
      <c r="I49" s="36"/>
      <c r="J49" s="36"/>
      <c r="K49" s="36"/>
      <c r="L49" s="61"/>
    </row>
    <row r="50" spans="2:16" ht="11.25" customHeight="1" x14ac:dyDescent="0.2">
      <c r="B50" s="73" t="s">
        <v>0</v>
      </c>
      <c r="C50" s="73"/>
      <c r="D50" s="73"/>
      <c r="E50" s="73"/>
      <c r="F50" s="73"/>
      <c r="G50" s="73"/>
      <c r="H50" s="73"/>
      <c r="I50" s="73"/>
      <c r="J50" s="73"/>
      <c r="K50" s="73"/>
      <c r="L50" s="61"/>
    </row>
    <row r="51" spans="2:16" ht="11.25" customHeight="1" x14ac:dyDescent="0.2">
      <c r="B51" s="73" t="s">
        <v>35</v>
      </c>
      <c r="C51" s="73"/>
    </row>
    <row r="52" spans="2:16" x14ac:dyDescent="0.2">
      <c r="B52" s="19" t="s">
        <v>36</v>
      </c>
    </row>
    <row r="53" spans="2:16" x14ac:dyDescent="0.2"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2:16" x14ac:dyDescent="0.2"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2:16" x14ac:dyDescent="0.2"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2:16" x14ac:dyDescent="0.2">
      <c r="I56" s="63"/>
    </row>
    <row r="57" spans="2:16" x14ac:dyDescent="0.2">
      <c r="I57" s="18"/>
      <c r="M57" s="18"/>
    </row>
    <row r="59" spans="2:16" x14ac:dyDescent="0.2">
      <c r="J59" s="18"/>
      <c r="K59" s="18"/>
      <c r="L59" s="18"/>
      <c r="M59" s="18"/>
      <c r="N59" s="18"/>
    </row>
    <row r="60" spans="2:16" x14ac:dyDescent="0.2">
      <c r="J60" s="18"/>
      <c r="K60" s="18"/>
      <c r="L60" s="18"/>
      <c r="M60" s="18"/>
      <c r="N60" s="18"/>
    </row>
    <row r="62" spans="2:16" x14ac:dyDescent="0.2">
      <c r="J62" s="18"/>
      <c r="K62" s="18"/>
      <c r="L62" s="18"/>
      <c r="M62" s="18"/>
      <c r="N62" s="18"/>
    </row>
    <row r="63" spans="2:16" x14ac:dyDescent="0.2">
      <c r="J63" s="18"/>
      <c r="K63" s="18"/>
      <c r="L63" s="18"/>
      <c r="M63" s="18"/>
      <c r="N63" s="18"/>
    </row>
    <row r="64" spans="2:16" x14ac:dyDescent="0.2">
      <c r="M64" s="18"/>
      <c r="N64" s="18"/>
    </row>
  </sheetData>
  <mergeCells count="4">
    <mergeCell ref="U30:V30"/>
    <mergeCell ref="B50:K50"/>
    <mergeCell ref="B51:C51"/>
    <mergeCell ref="B7:P7"/>
  </mergeCells>
  <phoneticPr fontId="3" type="noConversion"/>
  <pageMargins left="0.75" right="0.75" top="1" bottom="1" header="0" footer="0"/>
  <pageSetup paperSize="9" orientation="landscape" r:id="rId1"/>
  <headerFooter alignWithMargins="0"/>
  <ignoredErrors>
    <ignoredError sqref="H13 H37:H38 H20:H21 H41:H45 H47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7:Q55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6.85546875" style="7" customWidth="1"/>
    <col min="2" max="2" width="6.28515625" style="7" customWidth="1"/>
    <col min="3" max="3" width="30.5703125" style="7" customWidth="1"/>
    <col min="4" max="12" width="13" style="7" customWidth="1"/>
    <col min="13" max="16" width="13.7109375" style="7" customWidth="1"/>
    <col min="17" max="17" width="1" style="7" customWidth="1"/>
    <col min="18" max="16384" width="11.42578125" style="7"/>
  </cols>
  <sheetData>
    <row r="7" spans="2:17" ht="21" customHeight="1" thickBot="1" x14ac:dyDescent="0.25">
      <c r="B7" s="74" t="s">
        <v>62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2:17" ht="21.75" customHeight="1" thickTop="1" thickBot="1" x14ac:dyDescent="0.25">
      <c r="B8" s="8"/>
      <c r="C8" s="8"/>
      <c r="D8" s="64">
        <v>2007</v>
      </c>
      <c r="E8" s="64">
        <v>2008</v>
      </c>
      <c r="F8" s="64">
        <v>2009</v>
      </c>
      <c r="G8" s="64">
        <v>2010</v>
      </c>
      <c r="H8" s="64">
        <v>2011</v>
      </c>
      <c r="I8" s="64">
        <v>2012</v>
      </c>
      <c r="J8" s="64">
        <v>2013</v>
      </c>
      <c r="K8" s="64">
        <v>2014</v>
      </c>
      <c r="L8" s="64">
        <v>2015</v>
      </c>
      <c r="M8" s="64">
        <v>2016</v>
      </c>
      <c r="N8" s="64">
        <v>2017</v>
      </c>
      <c r="O8" s="64">
        <v>2018</v>
      </c>
      <c r="P8" s="64">
        <v>2019</v>
      </c>
    </row>
    <row r="9" spans="2:17" ht="11.25" customHeight="1" x14ac:dyDescent="0.2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2:17" x14ac:dyDescent="0.2">
      <c r="B10" s="9" t="s">
        <v>11</v>
      </c>
      <c r="D10" s="10">
        <v>248017</v>
      </c>
      <c r="E10" s="10">
        <v>323833</v>
      </c>
      <c r="F10" s="10">
        <v>371269</v>
      </c>
      <c r="G10" s="10">
        <v>372169</v>
      </c>
      <c r="H10" s="10">
        <v>326889</v>
      </c>
      <c r="I10" s="10">
        <v>414346</v>
      </c>
      <c r="J10" s="10">
        <v>449062</v>
      </c>
      <c r="K10" s="10">
        <v>484015</v>
      </c>
      <c r="L10" s="10">
        <v>560244</v>
      </c>
      <c r="M10" s="10">
        <v>499002</v>
      </c>
      <c r="N10" s="10">
        <v>546411</v>
      </c>
      <c r="O10" s="10">
        <v>545721</v>
      </c>
      <c r="P10" s="10">
        <v>716563</v>
      </c>
      <c r="Q10" s="18"/>
    </row>
    <row r="11" spans="2:17" ht="12.75" customHeight="1" x14ac:dyDescent="0.2">
      <c r="B11" s="11" t="s">
        <v>12</v>
      </c>
      <c r="D11" s="12">
        <v>213188</v>
      </c>
      <c r="E11" s="12">
        <v>253152</v>
      </c>
      <c r="F11" s="12">
        <v>297667</v>
      </c>
      <c r="G11" s="12">
        <v>299972</v>
      </c>
      <c r="H11" s="12">
        <v>258005</v>
      </c>
      <c r="I11" s="12">
        <v>327972</v>
      </c>
      <c r="J11" s="12">
        <v>319583</v>
      </c>
      <c r="K11" s="12">
        <v>358519</v>
      </c>
      <c r="L11" s="12">
        <v>435428</v>
      </c>
      <c r="M11" s="12">
        <v>377803</v>
      </c>
      <c r="N11" s="12">
        <v>427162</v>
      </c>
      <c r="O11" s="12">
        <v>423116</v>
      </c>
      <c r="P11" s="12">
        <v>520192</v>
      </c>
      <c r="Q11" s="18"/>
    </row>
    <row r="12" spans="2:17" x14ac:dyDescent="0.2">
      <c r="B12" s="50" t="s">
        <v>13</v>
      </c>
      <c r="C12" s="48"/>
      <c r="D12" s="51">
        <v>18008</v>
      </c>
      <c r="E12" s="51">
        <v>20895</v>
      </c>
      <c r="F12" s="51">
        <v>18276</v>
      </c>
      <c r="G12" s="51">
        <v>18276</v>
      </c>
      <c r="H12" s="51">
        <v>20526</v>
      </c>
      <c r="I12" s="51">
        <v>23153</v>
      </c>
      <c r="J12" s="51">
        <v>41077</v>
      </c>
      <c r="K12" s="51">
        <v>43107</v>
      </c>
      <c r="L12" s="51">
        <v>44372</v>
      </c>
      <c r="M12" s="51">
        <v>45811</v>
      </c>
      <c r="N12" s="51">
        <v>48014</v>
      </c>
      <c r="O12" s="51">
        <v>52831</v>
      </c>
      <c r="P12" s="51">
        <v>85050</v>
      </c>
      <c r="Q12" s="18"/>
    </row>
    <row r="13" spans="2:17" ht="6.75" customHeight="1" x14ac:dyDescent="0.2">
      <c r="B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8"/>
    </row>
    <row r="14" spans="2:17" x14ac:dyDescent="0.2">
      <c r="B14" s="9" t="s">
        <v>15</v>
      </c>
      <c r="D14" s="10">
        <v>1401</v>
      </c>
      <c r="E14" s="10">
        <v>1349</v>
      </c>
      <c r="F14" s="10">
        <v>1468</v>
      </c>
      <c r="G14" s="10">
        <v>1470</v>
      </c>
      <c r="H14" s="10">
        <v>1665</v>
      </c>
      <c r="I14" s="10">
        <v>1630</v>
      </c>
      <c r="J14" s="10">
        <v>1497</v>
      </c>
      <c r="K14" s="10">
        <v>1623</v>
      </c>
      <c r="L14" s="10">
        <v>1937</v>
      </c>
      <c r="M14" s="10">
        <v>1942</v>
      </c>
      <c r="N14" s="10">
        <v>1933</v>
      </c>
      <c r="O14" s="10">
        <v>2060</v>
      </c>
      <c r="P14" s="10">
        <v>2755</v>
      </c>
      <c r="Q14" s="18"/>
    </row>
    <row r="15" spans="2:17" x14ac:dyDescent="0.2">
      <c r="B15" s="13" t="s">
        <v>10</v>
      </c>
      <c r="C15" s="14"/>
      <c r="D15" s="10">
        <v>19161.007000000001</v>
      </c>
      <c r="E15" s="10">
        <v>22213.873</v>
      </c>
      <c r="F15" s="10">
        <v>22994</v>
      </c>
      <c r="G15" s="10">
        <v>21977</v>
      </c>
      <c r="H15" s="10">
        <v>24618</v>
      </c>
      <c r="I15" s="10">
        <v>27226.339</v>
      </c>
      <c r="J15" s="10">
        <v>23814.888999999999</v>
      </c>
      <c r="K15" s="10">
        <v>27227</v>
      </c>
      <c r="L15" s="10">
        <v>29726</v>
      </c>
      <c r="M15" s="10">
        <v>28608</v>
      </c>
      <c r="N15" s="10">
        <v>30795</v>
      </c>
      <c r="O15" s="10">
        <v>31683.225999999999</v>
      </c>
      <c r="P15" s="10">
        <v>39158.311000000002</v>
      </c>
      <c r="Q15" s="18"/>
    </row>
    <row r="16" spans="2:17" x14ac:dyDescent="0.2">
      <c r="B16" s="11" t="s">
        <v>14</v>
      </c>
      <c r="D16" s="12">
        <v>1199</v>
      </c>
      <c r="E16" s="12">
        <v>1139</v>
      </c>
      <c r="F16" s="12">
        <v>1250</v>
      </c>
      <c r="G16" s="12">
        <v>1250</v>
      </c>
      <c r="H16" s="12">
        <v>1428</v>
      </c>
      <c r="I16" s="12">
        <v>1443</v>
      </c>
      <c r="J16" s="12">
        <v>1247</v>
      </c>
      <c r="K16" s="12">
        <v>1418</v>
      </c>
      <c r="L16" s="12">
        <v>1618</v>
      </c>
      <c r="M16" s="12">
        <v>1719</v>
      </c>
      <c r="N16" s="12">
        <v>1347</v>
      </c>
      <c r="O16" s="12">
        <v>1437</v>
      </c>
      <c r="P16" s="12">
        <v>2116</v>
      </c>
      <c r="Q16" s="18"/>
    </row>
    <row r="17" spans="2:17" x14ac:dyDescent="0.2">
      <c r="B17" s="15" t="s">
        <v>10</v>
      </c>
      <c r="D17" s="12">
        <v>19137.877</v>
      </c>
      <c r="E17" s="12">
        <v>22180.251</v>
      </c>
      <c r="F17" s="12">
        <v>22948</v>
      </c>
      <c r="G17" s="12">
        <v>21956</v>
      </c>
      <c r="H17" s="12">
        <v>24597</v>
      </c>
      <c r="I17" s="12">
        <v>27214.06</v>
      </c>
      <c r="J17" s="12">
        <v>23794.076000000001</v>
      </c>
      <c r="K17" s="12">
        <v>27205</v>
      </c>
      <c r="L17" s="12">
        <v>29698</v>
      </c>
      <c r="M17" s="12">
        <v>28588</v>
      </c>
      <c r="N17" s="12">
        <v>30750</v>
      </c>
      <c r="O17" s="12">
        <v>31633.151999999998</v>
      </c>
      <c r="P17" s="12">
        <v>39100.315000000002</v>
      </c>
      <c r="Q17" s="18"/>
    </row>
    <row r="18" spans="2:17" ht="12.75" customHeight="1" x14ac:dyDescent="0.2">
      <c r="B18" s="11" t="s">
        <v>39</v>
      </c>
      <c r="D18" s="12">
        <v>202</v>
      </c>
      <c r="E18" s="12">
        <v>210</v>
      </c>
      <c r="F18" s="12">
        <v>218</v>
      </c>
      <c r="G18" s="12">
        <v>220</v>
      </c>
      <c r="H18" s="12">
        <v>237</v>
      </c>
      <c r="I18" s="12">
        <v>187</v>
      </c>
      <c r="J18" s="12">
        <v>250</v>
      </c>
      <c r="K18" s="12">
        <v>205</v>
      </c>
      <c r="L18" s="12">
        <v>319</v>
      </c>
      <c r="M18" s="12">
        <v>223</v>
      </c>
      <c r="N18" s="12">
        <v>586</v>
      </c>
      <c r="O18" s="12">
        <v>623</v>
      </c>
      <c r="P18" s="12">
        <v>639</v>
      </c>
      <c r="Q18" s="18"/>
    </row>
    <row r="19" spans="2:17" x14ac:dyDescent="0.2">
      <c r="B19" s="50" t="s">
        <v>10</v>
      </c>
      <c r="C19" s="48"/>
      <c r="D19" s="51">
        <v>23.13</v>
      </c>
      <c r="E19" s="51">
        <v>33.622</v>
      </c>
      <c r="F19" s="51">
        <v>45</v>
      </c>
      <c r="G19" s="51">
        <v>21</v>
      </c>
      <c r="H19" s="51">
        <v>21</v>
      </c>
      <c r="I19" s="51">
        <v>12.279</v>
      </c>
      <c r="J19" s="51">
        <v>20.812999999999999</v>
      </c>
      <c r="K19" s="51">
        <v>22</v>
      </c>
      <c r="L19" s="51">
        <v>28</v>
      </c>
      <c r="M19" s="51">
        <v>19</v>
      </c>
      <c r="N19" s="51">
        <v>45</v>
      </c>
      <c r="O19" s="51">
        <v>50.073999999999998</v>
      </c>
      <c r="P19" s="51">
        <v>57.996000000000002</v>
      </c>
      <c r="Q19" s="18"/>
    </row>
    <row r="20" spans="2:17" ht="3.75" customHeight="1" x14ac:dyDescent="0.2">
      <c r="B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8"/>
    </row>
    <row r="21" spans="2:17" x14ac:dyDescent="0.2">
      <c r="B21" s="9" t="s">
        <v>16</v>
      </c>
      <c r="D21" s="10"/>
      <c r="E21" s="10"/>
      <c r="F21" s="10"/>
      <c r="G21" s="10" t="s">
        <v>28</v>
      </c>
      <c r="H21" s="10" t="s">
        <v>28</v>
      </c>
      <c r="I21" s="10"/>
      <c r="J21" s="10"/>
      <c r="K21" s="10"/>
      <c r="L21" s="10"/>
      <c r="M21" s="10"/>
      <c r="N21" s="10"/>
      <c r="O21" s="10"/>
      <c r="P21" s="10"/>
      <c r="Q21" s="18"/>
    </row>
    <row r="22" spans="2:17" x14ac:dyDescent="0.2">
      <c r="B22" s="9" t="s">
        <v>17</v>
      </c>
      <c r="D22" s="10">
        <v>1663407</v>
      </c>
      <c r="E22" s="10">
        <v>1446627</v>
      </c>
      <c r="F22" s="10">
        <v>1232000</v>
      </c>
      <c r="G22" s="10">
        <v>1163575</v>
      </c>
      <c r="H22" s="10">
        <v>1248380</v>
      </c>
      <c r="I22" s="10">
        <v>1116526</v>
      </c>
      <c r="J22" s="10">
        <v>1165109</v>
      </c>
      <c r="K22" s="10">
        <v>1363122</v>
      </c>
      <c r="L22" s="10">
        <v>1444062</v>
      </c>
      <c r="M22" s="10">
        <v>1483409</v>
      </c>
      <c r="N22" s="10">
        <v>1608744</v>
      </c>
      <c r="O22" s="10">
        <v>1642190</v>
      </c>
      <c r="P22" s="10">
        <v>1725282</v>
      </c>
      <c r="Q22" s="18"/>
    </row>
    <row r="23" spans="2:17" x14ac:dyDescent="0.2">
      <c r="B23" s="11" t="s">
        <v>3</v>
      </c>
      <c r="D23" s="12">
        <v>211478</v>
      </c>
      <c r="E23" s="12">
        <v>209769</v>
      </c>
      <c r="F23" s="12">
        <v>177118</v>
      </c>
      <c r="G23" s="12">
        <v>172849</v>
      </c>
      <c r="H23" s="12">
        <v>191713</v>
      </c>
      <c r="I23" s="12">
        <v>201674</v>
      </c>
      <c r="J23" s="12">
        <v>201225</v>
      </c>
      <c r="K23" s="12">
        <v>245896</v>
      </c>
      <c r="L23" s="12">
        <v>289979</v>
      </c>
      <c r="M23" s="12">
        <v>305098</v>
      </c>
      <c r="N23" s="12">
        <v>318957</v>
      </c>
      <c r="O23" s="12">
        <v>337143</v>
      </c>
      <c r="P23" s="12">
        <v>368720</v>
      </c>
      <c r="Q23" s="18"/>
    </row>
    <row r="24" spans="2:17" x14ac:dyDescent="0.2">
      <c r="B24" s="11" t="s">
        <v>4</v>
      </c>
      <c r="D24" s="12">
        <v>1451919</v>
      </c>
      <c r="E24" s="12">
        <v>1236858</v>
      </c>
      <c r="F24" s="12">
        <v>1054882</v>
      </c>
      <c r="G24" s="12">
        <v>990726</v>
      </c>
      <c r="H24" s="12">
        <v>1056667</v>
      </c>
      <c r="I24" s="12">
        <v>914852</v>
      </c>
      <c r="J24" s="12">
        <v>963861</v>
      </c>
      <c r="K24" s="12">
        <v>1117224</v>
      </c>
      <c r="L24" s="12">
        <v>1154083</v>
      </c>
      <c r="M24" s="12">
        <v>1178307</v>
      </c>
      <c r="N24" s="12">
        <v>1289787</v>
      </c>
      <c r="O24" s="12">
        <v>1305047</v>
      </c>
      <c r="P24" s="12">
        <v>1356562</v>
      </c>
      <c r="Q24" s="18"/>
    </row>
    <row r="25" spans="2:17" x14ac:dyDescent="0.2">
      <c r="B25" s="11" t="s">
        <v>5</v>
      </c>
      <c r="D25" s="12">
        <v>10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23</v>
      </c>
      <c r="K25" s="12">
        <v>2</v>
      </c>
      <c r="L25" s="12">
        <v>0</v>
      </c>
      <c r="M25" s="12">
        <v>4</v>
      </c>
      <c r="N25" s="12">
        <v>0</v>
      </c>
      <c r="O25" s="12">
        <v>0</v>
      </c>
      <c r="P25" s="12">
        <v>0</v>
      </c>
      <c r="Q25" s="18"/>
    </row>
    <row r="26" spans="2:17" ht="4.7" customHeight="1" x14ac:dyDescent="0.2">
      <c r="B26" s="1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8"/>
    </row>
    <row r="27" spans="2:17" x14ac:dyDescent="0.2">
      <c r="B27" s="11" t="s">
        <v>34</v>
      </c>
      <c r="D27" s="12">
        <v>3489</v>
      </c>
      <c r="E27" s="12">
        <v>1271</v>
      </c>
      <c r="F27" s="12">
        <v>803</v>
      </c>
      <c r="G27" s="12">
        <v>1396</v>
      </c>
      <c r="H27" s="12">
        <v>450</v>
      </c>
      <c r="I27" s="12">
        <v>865</v>
      </c>
      <c r="J27" s="12">
        <v>520</v>
      </c>
      <c r="K27" s="12">
        <v>769</v>
      </c>
      <c r="L27" s="12">
        <v>1277</v>
      </c>
      <c r="M27" s="12">
        <v>2089</v>
      </c>
      <c r="N27" s="12">
        <v>1846</v>
      </c>
      <c r="O27" s="12">
        <v>2177</v>
      </c>
      <c r="P27" s="12">
        <v>1249</v>
      </c>
      <c r="Q27" s="18"/>
    </row>
    <row r="28" spans="2:17" x14ac:dyDescent="0.2">
      <c r="B28" s="11"/>
      <c r="C28" s="16" t="s">
        <v>42</v>
      </c>
      <c r="D28" s="12" t="s">
        <v>37</v>
      </c>
      <c r="E28" s="12" t="s">
        <v>37</v>
      </c>
      <c r="F28" s="12" t="s">
        <v>37</v>
      </c>
      <c r="G28" s="12" t="s">
        <v>37</v>
      </c>
      <c r="H28" s="12" t="s">
        <v>37</v>
      </c>
      <c r="I28" s="12" t="s">
        <v>37</v>
      </c>
      <c r="J28" s="12" t="s">
        <v>37</v>
      </c>
      <c r="K28" s="12" t="s">
        <v>37</v>
      </c>
      <c r="L28" s="12" t="s">
        <v>37</v>
      </c>
      <c r="M28" s="12">
        <v>4</v>
      </c>
      <c r="N28" s="12">
        <v>286</v>
      </c>
      <c r="O28" s="12">
        <v>112</v>
      </c>
      <c r="P28" s="12">
        <v>0</v>
      </c>
      <c r="Q28" s="18"/>
    </row>
    <row r="29" spans="2:17" x14ac:dyDescent="0.2">
      <c r="B29" s="11"/>
      <c r="C29" s="16" t="s">
        <v>41</v>
      </c>
      <c r="D29" s="12" t="s">
        <v>37</v>
      </c>
      <c r="E29" s="12" t="s">
        <v>37</v>
      </c>
      <c r="F29" s="12" t="s">
        <v>37</v>
      </c>
      <c r="G29" s="12" t="s">
        <v>37</v>
      </c>
      <c r="H29" s="12" t="s">
        <v>37</v>
      </c>
      <c r="I29" s="12" t="s">
        <v>37</v>
      </c>
      <c r="J29" s="12" t="s">
        <v>37</v>
      </c>
      <c r="K29" s="12" t="s">
        <v>37</v>
      </c>
      <c r="L29" s="12" t="s">
        <v>37</v>
      </c>
      <c r="M29" s="12">
        <v>2085</v>
      </c>
      <c r="N29" s="12">
        <v>1560</v>
      </c>
      <c r="O29" s="12">
        <v>2065</v>
      </c>
      <c r="P29" s="12">
        <v>1249</v>
      </c>
      <c r="Q29" s="18"/>
    </row>
    <row r="30" spans="2:17" ht="6.75" customHeight="1" x14ac:dyDescent="0.2">
      <c r="B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8"/>
    </row>
    <row r="31" spans="2:17" x14ac:dyDescent="0.2">
      <c r="B31" s="9" t="s">
        <v>18</v>
      </c>
      <c r="D31" s="10">
        <v>1663407</v>
      </c>
      <c r="E31" s="10">
        <v>1446627</v>
      </c>
      <c r="F31" s="10">
        <v>1232000</v>
      </c>
      <c r="G31" s="10">
        <v>1163575</v>
      </c>
      <c r="H31" s="10">
        <v>1248380</v>
      </c>
      <c r="I31" s="10">
        <v>1116526</v>
      </c>
      <c r="J31" s="10">
        <v>1165109</v>
      </c>
      <c r="K31" s="10">
        <v>1363122</v>
      </c>
      <c r="L31" s="10">
        <v>1444062</v>
      </c>
      <c r="M31" s="10">
        <v>1483409</v>
      </c>
      <c r="N31" s="10">
        <v>1608744</v>
      </c>
      <c r="O31" s="10">
        <v>1642190</v>
      </c>
      <c r="P31" s="10">
        <v>1725282</v>
      </c>
      <c r="Q31" s="18"/>
    </row>
    <row r="32" spans="2:17" x14ac:dyDescent="0.2">
      <c r="B32" s="11" t="s">
        <v>25</v>
      </c>
      <c r="D32" s="12">
        <v>448123</v>
      </c>
      <c r="E32" s="12">
        <v>443484</v>
      </c>
      <c r="F32" s="12">
        <v>405373</v>
      </c>
      <c r="G32" s="12">
        <v>395097</v>
      </c>
      <c r="H32" s="12">
        <v>410014</v>
      </c>
      <c r="I32" s="12">
        <v>354178</v>
      </c>
      <c r="J32" s="12">
        <v>351089</v>
      </c>
      <c r="K32" s="12">
        <v>399836</v>
      </c>
      <c r="L32" s="12">
        <v>407527</v>
      </c>
      <c r="M32" s="12">
        <v>394334</v>
      </c>
      <c r="N32" s="12">
        <v>450146</v>
      </c>
      <c r="O32" s="12">
        <v>425623</v>
      </c>
      <c r="P32" s="12">
        <v>415512</v>
      </c>
      <c r="Q32" s="18"/>
    </row>
    <row r="33" spans="2:17" x14ac:dyDescent="0.2">
      <c r="B33" s="11" t="s">
        <v>26</v>
      </c>
      <c r="D33" s="12">
        <v>242771</v>
      </c>
      <c r="E33" s="12">
        <v>126748</v>
      </c>
      <c r="F33" s="12">
        <v>79599</v>
      </c>
      <c r="G33" s="12">
        <v>61839</v>
      </c>
      <c r="H33" s="12">
        <v>53782</v>
      </c>
      <c r="I33" s="12">
        <v>35537</v>
      </c>
      <c r="J33" s="12">
        <v>45499</v>
      </c>
      <c r="K33" s="12">
        <v>50864</v>
      </c>
      <c r="L33" s="12">
        <v>56967</v>
      </c>
      <c r="M33" s="12">
        <v>57383</v>
      </c>
      <c r="N33" s="12">
        <v>62331</v>
      </c>
      <c r="O33" s="12">
        <v>62494</v>
      </c>
      <c r="P33" s="12">
        <v>77428</v>
      </c>
      <c r="Q33" s="18"/>
    </row>
    <row r="34" spans="2:17" x14ac:dyDescent="0.2">
      <c r="B34" s="11" t="s">
        <v>27</v>
      </c>
      <c r="D34" s="12">
        <v>972513</v>
      </c>
      <c r="E34" s="12">
        <v>876395</v>
      </c>
      <c r="F34" s="12">
        <v>747028</v>
      </c>
      <c r="G34" s="12">
        <v>706639</v>
      </c>
      <c r="H34" s="12">
        <v>784584</v>
      </c>
      <c r="I34" s="12">
        <v>726811</v>
      </c>
      <c r="J34" s="12">
        <v>768521</v>
      </c>
      <c r="K34" s="12">
        <v>912422</v>
      </c>
      <c r="L34" s="12">
        <v>979568</v>
      </c>
      <c r="M34" s="12">
        <v>1031692</v>
      </c>
      <c r="N34" s="12">
        <v>1096267</v>
      </c>
      <c r="O34" s="12">
        <v>1154073</v>
      </c>
      <c r="P34" s="12">
        <v>1232342</v>
      </c>
      <c r="Q34" s="18"/>
    </row>
    <row r="35" spans="2:17" x14ac:dyDescent="0.2">
      <c r="B35" s="11" t="s">
        <v>6</v>
      </c>
      <c r="D35" s="12">
        <v>522447</v>
      </c>
      <c r="E35" s="12">
        <v>517145</v>
      </c>
      <c r="F35" s="12">
        <v>435518</v>
      </c>
      <c r="G35" s="12">
        <v>414981</v>
      </c>
      <c r="H35" s="12">
        <v>473656</v>
      </c>
      <c r="I35" s="12">
        <v>449266</v>
      </c>
      <c r="J35" s="12">
        <v>462916</v>
      </c>
      <c r="K35" s="12">
        <v>559327</v>
      </c>
      <c r="L35" s="12">
        <v>591650</v>
      </c>
      <c r="M35" s="12">
        <v>575306</v>
      </c>
      <c r="N35" s="12">
        <v>576358</v>
      </c>
      <c r="O35" s="12">
        <v>636266</v>
      </c>
      <c r="P35" s="12">
        <v>750211</v>
      </c>
      <c r="Q35" s="18"/>
    </row>
    <row r="36" spans="2:17" x14ac:dyDescent="0.2">
      <c r="B36" s="50" t="s">
        <v>7</v>
      </c>
      <c r="C36" s="48"/>
      <c r="D36" s="51">
        <v>450072</v>
      </c>
      <c r="E36" s="51">
        <v>359252</v>
      </c>
      <c r="F36" s="51">
        <v>311516</v>
      </c>
      <c r="G36" s="51">
        <v>291664</v>
      </c>
      <c r="H36" s="51">
        <v>310930</v>
      </c>
      <c r="I36" s="51">
        <v>277545</v>
      </c>
      <c r="J36" s="51">
        <v>305605</v>
      </c>
      <c r="K36" s="51">
        <v>353095</v>
      </c>
      <c r="L36" s="51">
        <v>387918</v>
      </c>
      <c r="M36" s="51">
        <v>456386</v>
      </c>
      <c r="N36" s="51">
        <v>519910</v>
      </c>
      <c r="O36" s="51">
        <v>517809</v>
      </c>
      <c r="P36" s="51">
        <v>482130</v>
      </c>
      <c r="Q36" s="18"/>
    </row>
    <row r="37" spans="2:17" ht="3.75" customHeight="1" x14ac:dyDescent="0.2">
      <c r="B37" s="1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8"/>
    </row>
    <row r="38" spans="2:17" ht="13.7" customHeight="1" x14ac:dyDescent="0.2">
      <c r="B38" s="9" t="s">
        <v>22</v>
      </c>
      <c r="D38" s="10">
        <v>6389</v>
      </c>
      <c r="E38" s="10">
        <v>6628</v>
      </c>
      <c r="F38" s="10">
        <v>6927</v>
      </c>
      <c r="G38" s="10">
        <f>+G39+G40</f>
        <v>7098</v>
      </c>
      <c r="H38" s="10">
        <f>+H39+H40</f>
        <v>8997</v>
      </c>
      <c r="I38" s="10">
        <v>8595</v>
      </c>
      <c r="J38" s="10">
        <f>SUM(J39:J40)</f>
        <v>8924</v>
      </c>
      <c r="K38" s="10">
        <f>+K39+K40</f>
        <v>8542</v>
      </c>
      <c r="L38" s="10">
        <v>7965</v>
      </c>
      <c r="M38" s="10">
        <v>7418</v>
      </c>
      <c r="N38" s="10">
        <v>13097</v>
      </c>
      <c r="O38" s="10">
        <v>13276</v>
      </c>
      <c r="P38" s="10">
        <v>13718</v>
      </c>
      <c r="Q38" s="18"/>
    </row>
    <row r="39" spans="2:17" x14ac:dyDescent="0.2">
      <c r="B39" s="11" t="s">
        <v>23</v>
      </c>
      <c r="D39" s="12">
        <v>5863</v>
      </c>
      <c r="E39" s="12">
        <v>5627</v>
      </c>
      <c r="F39" s="12">
        <v>4923</v>
      </c>
      <c r="G39" s="12">
        <v>5632</v>
      </c>
      <c r="H39" s="12">
        <v>6954</v>
      </c>
      <c r="I39" s="12">
        <v>7984</v>
      </c>
      <c r="J39" s="12">
        <v>7847</v>
      </c>
      <c r="K39" s="12">
        <v>7146</v>
      </c>
      <c r="L39" s="12">
        <v>6388</v>
      </c>
      <c r="M39" s="12">
        <v>5613</v>
      </c>
      <c r="N39" s="12">
        <v>12444</v>
      </c>
      <c r="O39" s="12">
        <v>12121</v>
      </c>
      <c r="P39" s="12">
        <v>12430</v>
      </c>
      <c r="Q39" s="18"/>
    </row>
    <row r="40" spans="2:17" x14ac:dyDescent="0.2">
      <c r="B40" s="50" t="s">
        <v>24</v>
      </c>
      <c r="C40" s="48"/>
      <c r="D40" s="51">
        <v>526</v>
      </c>
      <c r="E40" s="51">
        <v>1001</v>
      </c>
      <c r="F40" s="51">
        <v>2004</v>
      </c>
      <c r="G40" s="51">
        <v>1466</v>
      </c>
      <c r="H40" s="51">
        <v>2043</v>
      </c>
      <c r="I40" s="51">
        <v>611</v>
      </c>
      <c r="J40" s="51">
        <v>1077</v>
      </c>
      <c r="K40" s="51">
        <v>1396</v>
      </c>
      <c r="L40" s="51">
        <v>1577</v>
      </c>
      <c r="M40" s="51">
        <v>1805</v>
      </c>
      <c r="N40" s="51">
        <v>653</v>
      </c>
      <c r="O40" s="51">
        <v>1155</v>
      </c>
      <c r="P40" s="51">
        <v>1288</v>
      </c>
      <c r="Q40" s="18"/>
    </row>
    <row r="41" spans="2:17" ht="6.75" customHeight="1" x14ac:dyDescent="0.2">
      <c r="B41" s="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8"/>
    </row>
    <row r="42" spans="2:17" x14ac:dyDescent="0.2">
      <c r="B42" s="9" t="s">
        <v>19</v>
      </c>
      <c r="D42" s="10">
        <v>30441</v>
      </c>
      <c r="E42" s="10">
        <v>31989</v>
      </c>
      <c r="F42" s="10">
        <v>43125</v>
      </c>
      <c r="G42" s="10">
        <v>40854</v>
      </c>
      <c r="H42" s="10">
        <v>36101</v>
      </c>
      <c r="I42" s="10">
        <v>39227</v>
      </c>
      <c r="J42" s="10">
        <v>34213</v>
      </c>
      <c r="K42" s="10">
        <v>30417</v>
      </c>
      <c r="L42" s="10">
        <v>19778</v>
      </c>
      <c r="M42" s="10">
        <v>25600</v>
      </c>
      <c r="N42" s="10">
        <v>27841</v>
      </c>
      <c r="O42" s="10">
        <v>32201</v>
      </c>
      <c r="P42" s="10">
        <v>25787</v>
      </c>
      <c r="Q42" s="18"/>
    </row>
    <row r="43" spans="2:17" x14ac:dyDescent="0.2">
      <c r="B43" s="11" t="s">
        <v>8</v>
      </c>
      <c r="D43" s="12">
        <v>6105</v>
      </c>
      <c r="E43" s="12">
        <v>5139</v>
      </c>
      <c r="F43" s="12">
        <v>5658</v>
      </c>
      <c r="G43" s="12">
        <v>5434</v>
      </c>
      <c r="H43" s="12">
        <v>4775</v>
      </c>
      <c r="I43" s="12">
        <v>4695</v>
      </c>
      <c r="J43" s="12">
        <v>4669</v>
      </c>
      <c r="K43" s="12">
        <v>5648</v>
      </c>
      <c r="L43" s="12">
        <v>5516</v>
      </c>
      <c r="M43" s="12">
        <v>5776</v>
      </c>
      <c r="N43" s="12">
        <v>5745</v>
      </c>
      <c r="O43" s="12">
        <v>5935</v>
      </c>
      <c r="P43" s="12">
        <v>7196</v>
      </c>
      <c r="Q43" s="18"/>
    </row>
    <row r="44" spans="2:17" x14ac:dyDescent="0.2">
      <c r="B44" s="50" t="s">
        <v>9</v>
      </c>
      <c r="C44" s="48"/>
      <c r="D44" s="51">
        <v>24336</v>
      </c>
      <c r="E44" s="51">
        <v>26850</v>
      </c>
      <c r="F44" s="51">
        <v>37467</v>
      </c>
      <c r="G44" s="51">
        <v>35420</v>
      </c>
      <c r="H44" s="51">
        <v>31326</v>
      </c>
      <c r="I44" s="51">
        <v>34532</v>
      </c>
      <c r="J44" s="51">
        <v>29544</v>
      </c>
      <c r="K44" s="51">
        <v>24769</v>
      </c>
      <c r="L44" s="51">
        <v>14262</v>
      </c>
      <c r="M44" s="51">
        <v>19824</v>
      </c>
      <c r="N44" s="51">
        <v>22096</v>
      </c>
      <c r="O44" s="51">
        <v>26266</v>
      </c>
      <c r="P44" s="51">
        <v>18591</v>
      </c>
      <c r="Q44" s="18"/>
    </row>
    <row r="45" spans="2:17" ht="7.5" customHeight="1" x14ac:dyDescent="0.2">
      <c r="B45" s="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8"/>
    </row>
    <row r="46" spans="2:17" x14ac:dyDescent="0.2">
      <c r="B46" s="35" t="s">
        <v>20</v>
      </c>
      <c r="C46" s="48"/>
      <c r="D46" s="49">
        <v>1694374</v>
      </c>
      <c r="E46" s="49">
        <v>1479617</v>
      </c>
      <c r="F46" s="49">
        <v>1277129</v>
      </c>
      <c r="G46" s="49">
        <v>1205895</v>
      </c>
      <c r="H46" s="49">
        <v>1286524</v>
      </c>
      <c r="I46" s="49">
        <v>1156364</v>
      </c>
      <c r="J46" s="49">
        <v>1200399</v>
      </c>
      <c r="K46" s="49">
        <v>1394935</v>
      </c>
      <c r="L46" s="49">
        <v>1465417</v>
      </c>
      <c r="M46" s="49">
        <v>1510814</v>
      </c>
      <c r="N46" s="49">
        <v>1637238</v>
      </c>
      <c r="O46" s="49">
        <v>1675546</v>
      </c>
      <c r="P46" s="49">
        <v>1752357</v>
      </c>
      <c r="Q46" s="18"/>
    </row>
    <row r="47" spans="2:17" ht="4.7" customHeight="1" x14ac:dyDescent="0.2">
      <c r="B47" s="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8"/>
    </row>
    <row r="48" spans="2:17" ht="13.5" thickBot="1" x14ac:dyDescent="0.25">
      <c r="B48" s="52" t="s">
        <v>21</v>
      </c>
      <c r="C48" s="40"/>
      <c r="D48" s="41">
        <v>59615</v>
      </c>
      <c r="E48" s="41">
        <v>46252</v>
      </c>
      <c r="F48" s="41">
        <v>40083</v>
      </c>
      <c r="G48" s="41">
        <v>37825</v>
      </c>
      <c r="H48" s="41">
        <v>39617</v>
      </c>
      <c r="I48" s="41">
        <v>35062</v>
      </c>
      <c r="J48" s="41">
        <v>39286</v>
      </c>
      <c r="K48" s="41">
        <v>49383</v>
      </c>
      <c r="L48" s="41">
        <v>54901</v>
      </c>
      <c r="M48" s="41">
        <v>61108</v>
      </c>
      <c r="N48" s="41">
        <v>67691</v>
      </c>
      <c r="O48" s="41">
        <v>67446</v>
      </c>
      <c r="P48" s="41">
        <v>61910</v>
      </c>
      <c r="Q48" s="18"/>
    </row>
    <row r="49" spans="2:15" ht="13.5" thickTop="1" x14ac:dyDescent="0.2">
      <c r="B49" s="36" t="s">
        <v>58</v>
      </c>
      <c r="C49" s="36"/>
      <c r="D49" s="36"/>
      <c r="E49" s="36"/>
      <c r="F49" s="36"/>
      <c r="G49" s="36"/>
      <c r="H49" s="36"/>
      <c r="I49" s="36"/>
      <c r="J49" s="36"/>
      <c r="K49" s="36"/>
      <c r="L49" s="61"/>
    </row>
    <row r="50" spans="2:15" x14ac:dyDescent="0.2">
      <c r="B50" s="73" t="s">
        <v>0</v>
      </c>
      <c r="C50" s="73"/>
      <c r="D50" s="73"/>
      <c r="E50" s="73"/>
      <c r="F50" s="73"/>
      <c r="G50" s="73"/>
      <c r="H50" s="73"/>
      <c r="I50" s="73"/>
      <c r="J50" s="73"/>
      <c r="K50" s="73"/>
      <c r="L50" s="61"/>
    </row>
    <row r="51" spans="2:15" x14ac:dyDescent="0.2">
      <c r="B51" s="19" t="s">
        <v>43</v>
      </c>
    </row>
    <row r="53" spans="2:15" x14ac:dyDescent="0.2"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2:15" x14ac:dyDescent="0.2"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2:15" x14ac:dyDescent="0.2"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</sheetData>
  <mergeCells count="2">
    <mergeCell ref="B50:K50"/>
    <mergeCell ref="B7:P7"/>
  </mergeCells>
  <phoneticPr fontId="3" type="noConversion"/>
  <pageMargins left="0.75" right="0.75" top="1" bottom="1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7:R55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6.85546875" style="7" customWidth="1"/>
    <col min="2" max="2" width="6.28515625" style="7" customWidth="1"/>
    <col min="3" max="3" width="30.7109375" style="7" customWidth="1"/>
    <col min="4" max="12" width="13" style="7" customWidth="1"/>
    <col min="13" max="16" width="13.7109375" style="7" customWidth="1"/>
    <col min="17" max="17" width="1" style="7" customWidth="1"/>
    <col min="18" max="16384" width="11.42578125" style="7"/>
  </cols>
  <sheetData>
    <row r="7" spans="2:17" ht="21.75" customHeight="1" thickBot="1" x14ac:dyDescent="0.25">
      <c r="B7" s="74" t="s">
        <v>63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6"/>
    </row>
    <row r="8" spans="2:17" ht="17.25" customHeight="1" thickTop="1" thickBot="1" x14ac:dyDescent="0.25">
      <c r="B8" s="8"/>
      <c r="C8" s="8"/>
      <c r="D8" s="64">
        <v>2007</v>
      </c>
      <c r="E8" s="64">
        <v>2008</v>
      </c>
      <c r="F8" s="64">
        <v>2009</v>
      </c>
      <c r="G8" s="64">
        <v>2010</v>
      </c>
      <c r="H8" s="64">
        <v>2011</v>
      </c>
      <c r="I8" s="64">
        <v>2012</v>
      </c>
      <c r="J8" s="64">
        <v>2013</v>
      </c>
      <c r="K8" s="64">
        <v>2014</v>
      </c>
      <c r="L8" s="64">
        <v>2015</v>
      </c>
      <c r="M8" s="64">
        <v>2016</v>
      </c>
      <c r="N8" s="64">
        <v>2017</v>
      </c>
      <c r="O8" s="64">
        <v>2018</v>
      </c>
      <c r="P8" s="64">
        <v>2019</v>
      </c>
    </row>
    <row r="9" spans="2:17" ht="10.5" customHeight="1" x14ac:dyDescent="0.2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2:17" x14ac:dyDescent="0.2">
      <c r="B10" s="9" t="s">
        <v>11</v>
      </c>
      <c r="D10" s="10">
        <v>57509</v>
      </c>
      <c r="E10" s="10">
        <v>91549</v>
      </c>
      <c r="F10" s="10">
        <v>78583</v>
      </c>
      <c r="G10" s="10">
        <v>87188</v>
      </c>
      <c r="H10" s="10">
        <v>125861</v>
      </c>
      <c r="I10" s="10">
        <v>198804</v>
      </c>
      <c r="J10" s="10">
        <v>161597</v>
      </c>
      <c r="K10" s="10">
        <v>174713</v>
      </c>
      <c r="L10" s="10">
        <v>195866</v>
      </c>
      <c r="M10" s="10">
        <v>167898</v>
      </c>
      <c r="N10" s="10">
        <v>226225</v>
      </c>
      <c r="O10" s="10">
        <v>274610</v>
      </c>
      <c r="P10" s="10">
        <v>283895</v>
      </c>
    </row>
    <row r="11" spans="2:17" x14ac:dyDescent="0.2">
      <c r="B11" s="11" t="s">
        <v>12</v>
      </c>
      <c r="D11" s="12">
        <v>50092</v>
      </c>
      <c r="E11" s="12">
        <v>70758</v>
      </c>
      <c r="F11" s="12">
        <v>67877</v>
      </c>
      <c r="G11" s="12">
        <v>74651</v>
      </c>
      <c r="H11" s="12">
        <v>87274</v>
      </c>
      <c r="I11" s="12">
        <v>86262</v>
      </c>
      <c r="J11" s="12">
        <v>85374</v>
      </c>
      <c r="K11" s="12">
        <v>117802</v>
      </c>
      <c r="L11" s="12">
        <v>134779</v>
      </c>
      <c r="M11" s="12">
        <v>111297</v>
      </c>
      <c r="N11" s="12">
        <v>173868</v>
      </c>
      <c r="O11" s="12">
        <v>233520</v>
      </c>
      <c r="P11" s="12">
        <v>244138</v>
      </c>
    </row>
    <row r="12" spans="2:17" x14ac:dyDescent="0.2">
      <c r="B12" s="50" t="s">
        <v>13</v>
      </c>
      <c r="C12" s="48"/>
      <c r="D12" s="51">
        <v>2266</v>
      </c>
      <c r="E12" s="51">
        <v>5629</v>
      </c>
      <c r="F12" s="51">
        <v>2272</v>
      </c>
      <c r="G12" s="51">
        <v>2723</v>
      </c>
      <c r="H12" s="51">
        <v>11021</v>
      </c>
      <c r="I12" s="51">
        <v>31417</v>
      </c>
      <c r="J12" s="51">
        <v>20610</v>
      </c>
      <c r="K12" s="51">
        <v>15325</v>
      </c>
      <c r="L12" s="51">
        <v>17278</v>
      </c>
      <c r="M12" s="51">
        <v>16469</v>
      </c>
      <c r="N12" s="51">
        <v>16099</v>
      </c>
      <c r="O12" s="51">
        <v>13881</v>
      </c>
      <c r="P12" s="51">
        <v>15285</v>
      </c>
    </row>
    <row r="13" spans="2:17" ht="6.75" customHeight="1" x14ac:dyDescent="0.2">
      <c r="B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2:17" x14ac:dyDescent="0.2">
      <c r="B14" s="9" t="s">
        <v>15</v>
      </c>
      <c r="D14" s="10">
        <v>928</v>
      </c>
      <c r="E14" s="10">
        <v>797</v>
      </c>
      <c r="F14" s="10">
        <v>566</v>
      </c>
      <c r="G14" s="10">
        <v>585</v>
      </c>
      <c r="H14" s="10">
        <v>821</v>
      </c>
      <c r="I14" s="10">
        <v>1079</v>
      </c>
      <c r="J14" s="10">
        <v>718</v>
      </c>
      <c r="K14" s="10">
        <v>671</v>
      </c>
      <c r="L14" s="10">
        <v>664</v>
      </c>
      <c r="M14" s="10">
        <f>+M16+M18</f>
        <v>685</v>
      </c>
      <c r="N14" s="10">
        <f t="shared" ref="N14" si="0">+N16+N18</f>
        <v>814</v>
      </c>
      <c r="O14" s="10">
        <v>891</v>
      </c>
      <c r="P14" s="10">
        <v>869</v>
      </c>
    </row>
    <row r="15" spans="2:17" x14ac:dyDescent="0.2">
      <c r="B15" s="13" t="s">
        <v>10</v>
      </c>
      <c r="C15" s="14"/>
      <c r="D15" s="10">
        <v>8660.9039999999986</v>
      </c>
      <c r="E15" s="10">
        <v>8804.2960000000003</v>
      </c>
      <c r="F15" s="10">
        <v>7489</v>
      </c>
      <c r="G15" s="10">
        <v>8002</v>
      </c>
      <c r="H15" s="10">
        <v>13070</v>
      </c>
      <c r="I15" s="10">
        <v>16794.213</v>
      </c>
      <c r="J15" s="10">
        <v>10376.607</v>
      </c>
      <c r="K15" s="10">
        <v>10115</v>
      </c>
      <c r="L15" s="10">
        <v>11035</v>
      </c>
      <c r="M15" s="10">
        <f>+M17+M19</f>
        <v>10166</v>
      </c>
      <c r="N15" s="10">
        <f t="shared" ref="N15" si="1">+N17+N19</f>
        <v>12991</v>
      </c>
      <c r="O15" s="10">
        <v>16406.784</v>
      </c>
      <c r="P15" s="10">
        <v>16763.924999999999</v>
      </c>
    </row>
    <row r="16" spans="2:17" x14ac:dyDescent="0.2">
      <c r="B16" s="11" t="s">
        <v>14</v>
      </c>
      <c r="D16" s="12">
        <v>928</v>
      </c>
      <c r="E16" s="12">
        <v>797</v>
      </c>
      <c r="F16" s="12">
        <v>562</v>
      </c>
      <c r="G16" s="12">
        <v>585</v>
      </c>
      <c r="H16" s="12">
        <v>821</v>
      </c>
      <c r="I16" s="12">
        <v>1079</v>
      </c>
      <c r="J16" s="12">
        <v>718</v>
      </c>
      <c r="K16" s="12">
        <v>671</v>
      </c>
      <c r="L16" s="12">
        <v>664</v>
      </c>
      <c r="M16" s="12">
        <v>673</v>
      </c>
      <c r="N16" s="12">
        <v>755</v>
      </c>
      <c r="O16" s="12">
        <v>830</v>
      </c>
      <c r="P16" s="12">
        <v>808</v>
      </c>
    </row>
    <row r="17" spans="2:16" x14ac:dyDescent="0.2">
      <c r="B17" s="15" t="s">
        <v>10</v>
      </c>
      <c r="D17" s="12">
        <v>8660.9039999999986</v>
      </c>
      <c r="E17" s="12">
        <v>8804.2960000000003</v>
      </c>
      <c r="F17" s="12">
        <v>7489</v>
      </c>
      <c r="G17" s="12">
        <v>8002</v>
      </c>
      <c r="H17" s="12">
        <v>13070</v>
      </c>
      <c r="I17" s="12">
        <v>16794.213</v>
      </c>
      <c r="J17" s="12">
        <v>10376.607</v>
      </c>
      <c r="K17" s="12">
        <v>10115</v>
      </c>
      <c r="L17" s="12">
        <v>11035</v>
      </c>
      <c r="M17" s="12">
        <v>10153</v>
      </c>
      <c r="N17" s="12">
        <v>12985</v>
      </c>
      <c r="O17" s="12">
        <v>16404.712</v>
      </c>
      <c r="P17" s="12">
        <v>16762.819</v>
      </c>
    </row>
    <row r="18" spans="2:16" x14ac:dyDescent="0.2">
      <c r="B18" s="11" t="s">
        <v>39</v>
      </c>
      <c r="D18" s="12">
        <v>0</v>
      </c>
      <c r="E18" s="12">
        <v>0</v>
      </c>
      <c r="F18" s="12">
        <v>4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12</v>
      </c>
      <c r="N18" s="12">
        <v>59</v>
      </c>
      <c r="O18" s="12">
        <v>61</v>
      </c>
      <c r="P18" s="12">
        <v>61</v>
      </c>
    </row>
    <row r="19" spans="2:16" x14ac:dyDescent="0.2">
      <c r="B19" s="50" t="s">
        <v>10</v>
      </c>
      <c r="C19" s="48"/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13</v>
      </c>
      <c r="N19" s="51">
        <v>6</v>
      </c>
      <c r="O19" s="51">
        <v>2.0720000000000001</v>
      </c>
      <c r="P19" s="51">
        <v>1.1060000000000001</v>
      </c>
    </row>
    <row r="20" spans="2:16" ht="5.25" customHeight="1" x14ac:dyDescent="0.2">
      <c r="B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2:16" x14ac:dyDescent="0.2">
      <c r="B21" s="9" t="s">
        <v>16</v>
      </c>
      <c r="D21" s="10"/>
      <c r="E21" s="10"/>
      <c r="F21" s="10"/>
      <c r="G21" s="10" t="s">
        <v>28</v>
      </c>
      <c r="H21" s="10" t="s">
        <v>28</v>
      </c>
      <c r="I21" s="10"/>
      <c r="J21" s="10"/>
      <c r="K21" s="10"/>
      <c r="L21" s="10"/>
      <c r="M21" s="10"/>
      <c r="N21" s="10"/>
      <c r="O21" s="10"/>
      <c r="P21" s="10"/>
    </row>
    <row r="22" spans="2:16" x14ac:dyDescent="0.2">
      <c r="B22" s="9" t="s">
        <v>17</v>
      </c>
      <c r="D22" s="10">
        <v>1532682</v>
      </c>
      <c r="E22" s="10">
        <v>1158235</v>
      </c>
      <c r="F22" s="10">
        <v>833474</v>
      </c>
      <c r="G22" s="10">
        <v>763147</v>
      </c>
      <c r="H22" s="10">
        <v>889922</v>
      </c>
      <c r="I22" s="10">
        <v>933255</v>
      </c>
      <c r="J22" s="10">
        <v>899771</v>
      </c>
      <c r="K22" s="10">
        <v>966307</v>
      </c>
      <c r="L22" s="10">
        <v>1009795</v>
      </c>
      <c r="M22" s="10">
        <v>1111348</v>
      </c>
      <c r="N22" s="10">
        <v>1177037</v>
      </c>
      <c r="O22" s="10">
        <v>1263342</v>
      </c>
      <c r="P22" s="10">
        <v>1225190</v>
      </c>
    </row>
    <row r="23" spans="2:16" x14ac:dyDescent="0.2">
      <c r="B23" s="11" t="s">
        <v>3</v>
      </c>
      <c r="D23" s="12">
        <v>152155</v>
      </c>
      <c r="E23" s="12">
        <v>137212</v>
      </c>
      <c r="F23" s="12">
        <v>95975</v>
      </c>
      <c r="G23" s="12">
        <v>86599</v>
      </c>
      <c r="H23" s="12">
        <v>104904</v>
      </c>
      <c r="I23" s="12">
        <v>147620</v>
      </c>
      <c r="J23" s="12">
        <v>132105</v>
      </c>
      <c r="K23" s="12">
        <v>133637</v>
      </c>
      <c r="L23" s="12">
        <v>151899</v>
      </c>
      <c r="M23" s="12">
        <v>165462</v>
      </c>
      <c r="N23" s="12">
        <v>179266</v>
      </c>
      <c r="O23" s="12">
        <v>201104</v>
      </c>
      <c r="P23" s="12">
        <v>215392</v>
      </c>
    </row>
    <row r="24" spans="2:16" x14ac:dyDescent="0.2">
      <c r="B24" s="11" t="s">
        <v>4</v>
      </c>
      <c r="D24" s="12">
        <v>1380527</v>
      </c>
      <c r="E24" s="12">
        <v>1021023</v>
      </c>
      <c r="F24" s="12">
        <v>737499</v>
      </c>
      <c r="G24" s="12">
        <v>676548</v>
      </c>
      <c r="H24" s="12">
        <v>785009</v>
      </c>
      <c r="I24" s="12">
        <v>785635</v>
      </c>
      <c r="J24" s="12">
        <v>767666</v>
      </c>
      <c r="K24" s="12">
        <v>832667</v>
      </c>
      <c r="L24" s="12">
        <v>857896</v>
      </c>
      <c r="M24" s="12">
        <v>945886</v>
      </c>
      <c r="N24" s="12">
        <v>997771</v>
      </c>
      <c r="O24" s="12">
        <v>1062238</v>
      </c>
      <c r="P24" s="12">
        <v>1009798</v>
      </c>
    </row>
    <row r="25" spans="2:16" x14ac:dyDescent="0.2">
      <c r="B25" s="11" t="s">
        <v>5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3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</row>
    <row r="26" spans="2:16" ht="6.75" customHeight="1" x14ac:dyDescent="0.2">
      <c r="B26" s="1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2:16" x14ac:dyDescent="0.2">
      <c r="B27" s="11" t="s">
        <v>34</v>
      </c>
      <c r="D27" s="12">
        <v>5208</v>
      </c>
      <c r="E27" s="12">
        <v>748</v>
      </c>
      <c r="F27" s="12">
        <v>2505</v>
      </c>
      <c r="G27" s="12">
        <v>2102</v>
      </c>
      <c r="H27" s="12">
        <v>369</v>
      </c>
      <c r="I27" s="12">
        <v>120</v>
      </c>
      <c r="J27" s="12">
        <v>245</v>
      </c>
      <c r="K27" s="12">
        <v>920</v>
      </c>
      <c r="L27" s="12">
        <v>1202</v>
      </c>
      <c r="M27" s="12">
        <v>797</v>
      </c>
      <c r="N27" s="12">
        <v>3615</v>
      </c>
      <c r="O27" s="12">
        <v>1262</v>
      </c>
      <c r="P27" s="12">
        <v>880</v>
      </c>
    </row>
    <row r="28" spans="2:16" x14ac:dyDescent="0.2">
      <c r="B28" s="11"/>
      <c r="C28" s="16" t="s">
        <v>42</v>
      </c>
      <c r="D28" s="12" t="s">
        <v>37</v>
      </c>
      <c r="E28" s="12" t="s">
        <v>37</v>
      </c>
      <c r="F28" s="12" t="s">
        <v>37</v>
      </c>
      <c r="G28" s="12" t="s">
        <v>37</v>
      </c>
      <c r="H28" s="12" t="s">
        <v>37</v>
      </c>
      <c r="I28" s="12" t="s">
        <v>37</v>
      </c>
      <c r="J28" s="12" t="s">
        <v>37</v>
      </c>
      <c r="K28" s="12" t="s">
        <v>37</v>
      </c>
      <c r="L28" s="12" t="s">
        <v>37</v>
      </c>
      <c r="M28" s="12">
        <v>455</v>
      </c>
      <c r="N28" s="12">
        <v>608</v>
      </c>
      <c r="O28" s="12">
        <v>449</v>
      </c>
      <c r="P28" s="12">
        <v>446</v>
      </c>
    </row>
    <row r="29" spans="2:16" x14ac:dyDescent="0.2">
      <c r="B29" s="11"/>
      <c r="C29" s="16" t="s">
        <v>41</v>
      </c>
      <c r="D29" s="12" t="s">
        <v>37</v>
      </c>
      <c r="E29" s="12" t="s">
        <v>37</v>
      </c>
      <c r="F29" s="12" t="s">
        <v>37</v>
      </c>
      <c r="G29" s="12" t="s">
        <v>37</v>
      </c>
      <c r="H29" s="12" t="s">
        <v>37</v>
      </c>
      <c r="I29" s="12" t="s">
        <v>37</v>
      </c>
      <c r="J29" s="12" t="s">
        <v>37</v>
      </c>
      <c r="K29" s="12" t="s">
        <v>37</v>
      </c>
      <c r="L29" s="12" t="s">
        <v>37</v>
      </c>
      <c r="M29" s="12">
        <v>342</v>
      </c>
      <c r="N29" s="12">
        <v>3007</v>
      </c>
      <c r="O29" s="12">
        <v>813</v>
      </c>
      <c r="P29" s="12">
        <v>434</v>
      </c>
    </row>
    <row r="30" spans="2:16" ht="8.25" customHeight="1" x14ac:dyDescent="0.2">
      <c r="B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2:16" x14ac:dyDescent="0.2">
      <c r="B31" s="9" t="s">
        <v>18</v>
      </c>
      <c r="D31" s="10">
        <v>1532682</v>
      </c>
      <c r="E31" s="10">
        <v>1158235</v>
      </c>
      <c r="F31" s="10">
        <v>833474</v>
      </c>
      <c r="G31" s="10">
        <v>763147</v>
      </c>
      <c r="H31" s="10">
        <v>889922</v>
      </c>
      <c r="I31" s="10">
        <v>933255</v>
      </c>
      <c r="J31" s="10">
        <v>899771</v>
      </c>
      <c r="K31" s="10">
        <v>966307</v>
      </c>
      <c r="L31" s="10">
        <v>1009795</v>
      </c>
      <c r="M31" s="10">
        <v>1111348</v>
      </c>
      <c r="N31" s="10">
        <v>1177037</v>
      </c>
      <c r="O31" s="10">
        <v>1263342</v>
      </c>
      <c r="P31" s="10">
        <v>1225190</v>
      </c>
    </row>
    <row r="32" spans="2:16" x14ac:dyDescent="0.2">
      <c r="B32" s="11" t="s">
        <v>25</v>
      </c>
      <c r="D32" s="12">
        <v>412062</v>
      </c>
      <c r="E32" s="12">
        <v>364246</v>
      </c>
      <c r="F32" s="12">
        <v>327192</v>
      </c>
      <c r="G32" s="12">
        <v>322791</v>
      </c>
      <c r="H32" s="12">
        <v>381564</v>
      </c>
      <c r="I32" s="12">
        <v>341002</v>
      </c>
      <c r="J32" s="12">
        <v>328709</v>
      </c>
      <c r="K32" s="12">
        <v>357384</v>
      </c>
      <c r="L32" s="12">
        <v>364710</v>
      </c>
      <c r="M32" s="12">
        <v>393852</v>
      </c>
      <c r="N32" s="12">
        <v>412690</v>
      </c>
      <c r="O32" s="12">
        <v>420060</v>
      </c>
      <c r="P32" s="12">
        <v>368713</v>
      </c>
    </row>
    <row r="33" spans="2:18" x14ac:dyDescent="0.2">
      <c r="B33" s="11" t="s">
        <v>26</v>
      </c>
      <c r="D33" s="12">
        <v>414471</v>
      </c>
      <c r="E33" s="12">
        <v>212533</v>
      </c>
      <c r="F33" s="12">
        <v>87341</v>
      </c>
      <c r="G33" s="12">
        <v>59943</v>
      </c>
      <c r="H33" s="12">
        <v>63126</v>
      </c>
      <c r="I33" s="12">
        <v>49354</v>
      </c>
      <c r="J33" s="12">
        <v>54516</v>
      </c>
      <c r="K33" s="12">
        <v>55928</v>
      </c>
      <c r="L33" s="12">
        <v>53928</v>
      </c>
      <c r="M33" s="12">
        <v>57915</v>
      </c>
      <c r="N33" s="12">
        <v>62908</v>
      </c>
      <c r="O33" s="12">
        <v>77710</v>
      </c>
      <c r="P33" s="12">
        <v>62943</v>
      </c>
    </row>
    <row r="34" spans="2:18" x14ac:dyDescent="0.2">
      <c r="B34" s="11" t="s">
        <v>27</v>
      </c>
      <c r="D34" s="12">
        <v>706149</v>
      </c>
      <c r="E34" s="12">
        <v>581456</v>
      </c>
      <c r="F34" s="12">
        <v>418939</v>
      </c>
      <c r="G34" s="12">
        <v>380413</v>
      </c>
      <c r="H34" s="12">
        <v>445223</v>
      </c>
      <c r="I34" s="12">
        <v>542899</v>
      </c>
      <c r="J34" s="12">
        <v>516546</v>
      </c>
      <c r="K34" s="12">
        <v>552995</v>
      </c>
      <c r="L34" s="12">
        <v>591157</v>
      </c>
      <c r="M34" s="12">
        <v>659581</v>
      </c>
      <c r="N34" s="12">
        <v>701439</v>
      </c>
      <c r="O34" s="12">
        <v>765571</v>
      </c>
      <c r="P34" s="12">
        <v>793534</v>
      </c>
    </row>
    <row r="35" spans="2:18" x14ac:dyDescent="0.2">
      <c r="B35" s="11" t="s">
        <v>6</v>
      </c>
      <c r="D35" s="12">
        <v>340410</v>
      </c>
      <c r="E35" s="12">
        <v>303368</v>
      </c>
      <c r="F35" s="12">
        <v>204102</v>
      </c>
      <c r="G35" s="12">
        <v>183361</v>
      </c>
      <c r="H35" s="12">
        <v>235153</v>
      </c>
      <c r="I35" s="12">
        <v>336662</v>
      </c>
      <c r="J35" s="12">
        <v>321224</v>
      </c>
      <c r="K35" s="12">
        <v>344109</v>
      </c>
      <c r="L35" s="12">
        <v>359198</v>
      </c>
      <c r="M35" s="12">
        <v>384668</v>
      </c>
      <c r="N35" s="12">
        <v>394310</v>
      </c>
      <c r="O35" s="12">
        <v>447628</v>
      </c>
      <c r="P35" s="12">
        <v>448491</v>
      </c>
    </row>
    <row r="36" spans="2:18" ht="12.75" customHeight="1" x14ac:dyDescent="0.2">
      <c r="B36" s="50" t="s">
        <v>7</v>
      </c>
      <c r="C36" s="48"/>
      <c r="D36" s="51">
        <v>365737</v>
      </c>
      <c r="E36" s="51">
        <v>278088</v>
      </c>
      <c r="F36" s="51">
        <v>214837</v>
      </c>
      <c r="G36" s="51">
        <v>197050</v>
      </c>
      <c r="H36" s="51">
        <v>210071</v>
      </c>
      <c r="I36" s="51">
        <v>206237</v>
      </c>
      <c r="J36" s="51">
        <v>195322</v>
      </c>
      <c r="K36" s="51">
        <v>208886</v>
      </c>
      <c r="L36" s="51">
        <v>231959</v>
      </c>
      <c r="M36" s="51">
        <v>274913</v>
      </c>
      <c r="N36" s="51">
        <v>307129</v>
      </c>
      <c r="O36" s="51">
        <v>317943</v>
      </c>
      <c r="P36" s="51">
        <v>345042</v>
      </c>
    </row>
    <row r="37" spans="2:18" ht="3.75" customHeight="1" x14ac:dyDescent="0.2">
      <c r="B37" s="1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2:18" ht="13.7" customHeight="1" x14ac:dyDescent="0.2">
      <c r="B38" s="9" t="s">
        <v>22</v>
      </c>
      <c r="D38" s="10">
        <f>D39+D40</f>
        <v>1614</v>
      </c>
      <c r="E38" s="10">
        <f>E39+E40</f>
        <v>1055</v>
      </c>
      <c r="F38" s="10">
        <v>822</v>
      </c>
      <c r="G38" s="10">
        <f>+G39+G40</f>
        <v>1029</v>
      </c>
      <c r="H38" s="10">
        <f>+H39+H40</f>
        <v>907</v>
      </c>
      <c r="I38" s="10">
        <v>1373</v>
      </c>
      <c r="J38" s="10">
        <v>1618</v>
      </c>
      <c r="K38" s="10">
        <v>1556</v>
      </c>
      <c r="L38" s="10">
        <v>742</v>
      </c>
      <c r="M38" s="10">
        <v>434</v>
      </c>
      <c r="N38" s="10">
        <v>611</v>
      </c>
      <c r="O38" s="10">
        <v>407</v>
      </c>
      <c r="P38" s="10">
        <v>421</v>
      </c>
    </row>
    <row r="39" spans="2:18" x14ac:dyDescent="0.2">
      <c r="B39" s="11" t="s">
        <v>23</v>
      </c>
      <c r="D39" s="12">
        <v>1614</v>
      </c>
      <c r="E39" s="12">
        <v>1055</v>
      </c>
      <c r="F39" s="12">
        <v>822</v>
      </c>
      <c r="G39" s="12">
        <v>1029</v>
      </c>
      <c r="H39" s="12">
        <v>907</v>
      </c>
      <c r="I39" s="12">
        <v>1373</v>
      </c>
      <c r="J39" s="12">
        <v>1618</v>
      </c>
      <c r="K39" s="12">
        <v>1556</v>
      </c>
      <c r="L39" s="12">
        <v>742</v>
      </c>
      <c r="M39" s="12">
        <v>434</v>
      </c>
      <c r="N39" s="12">
        <v>606</v>
      </c>
      <c r="O39" s="12">
        <v>400</v>
      </c>
      <c r="P39" s="12">
        <v>404</v>
      </c>
    </row>
    <row r="40" spans="2:18" x14ac:dyDescent="0.2">
      <c r="B40" s="50" t="s">
        <v>24</v>
      </c>
      <c r="C40" s="48"/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5</v>
      </c>
      <c r="O40" s="51">
        <v>7</v>
      </c>
      <c r="P40" s="51">
        <v>17</v>
      </c>
    </row>
    <row r="41" spans="2:18" ht="7.5" customHeight="1" x14ac:dyDescent="0.2">
      <c r="B41" s="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2:18" x14ac:dyDescent="0.2">
      <c r="B42" s="9" t="s">
        <v>19</v>
      </c>
      <c r="D42" s="10">
        <v>1584</v>
      </c>
      <c r="E42" s="10">
        <v>3220</v>
      </c>
      <c r="F42" s="10">
        <v>773</v>
      </c>
      <c r="G42" s="10">
        <v>282</v>
      </c>
      <c r="H42" s="10">
        <v>510</v>
      </c>
      <c r="I42" s="10">
        <v>2022</v>
      </c>
      <c r="J42" s="10">
        <v>5576</v>
      </c>
      <c r="K42" s="10">
        <v>9157</v>
      </c>
      <c r="L42" s="10">
        <v>11605</v>
      </c>
      <c r="M42" s="10">
        <v>7045</v>
      </c>
      <c r="N42" s="10">
        <v>9614</v>
      </c>
      <c r="O42" s="10">
        <v>11185</v>
      </c>
      <c r="P42" s="10">
        <v>10319</v>
      </c>
    </row>
    <row r="43" spans="2:18" x14ac:dyDescent="0.2">
      <c r="B43" s="11" t="s">
        <v>8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</row>
    <row r="44" spans="2:18" x14ac:dyDescent="0.2">
      <c r="B44" s="50" t="s">
        <v>9</v>
      </c>
      <c r="C44" s="48"/>
      <c r="D44" s="51">
        <v>1584</v>
      </c>
      <c r="E44" s="51">
        <v>3220</v>
      </c>
      <c r="F44" s="51">
        <v>773</v>
      </c>
      <c r="G44" s="51">
        <v>282</v>
      </c>
      <c r="H44" s="51">
        <v>510</v>
      </c>
      <c r="I44" s="51">
        <v>2022</v>
      </c>
      <c r="J44" s="51">
        <v>5576</v>
      </c>
      <c r="K44" s="51">
        <v>9157</v>
      </c>
      <c r="L44" s="51">
        <v>11605</v>
      </c>
      <c r="M44" s="51">
        <v>7045</v>
      </c>
      <c r="N44" s="51">
        <v>9614</v>
      </c>
      <c r="O44" s="51">
        <v>11185</v>
      </c>
      <c r="P44" s="51">
        <v>10319</v>
      </c>
    </row>
    <row r="45" spans="2:18" ht="6" customHeight="1" x14ac:dyDescent="0.2">
      <c r="B45" s="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2:18" x14ac:dyDescent="0.2">
      <c r="B46" s="35" t="s">
        <v>20</v>
      </c>
      <c r="C46" s="48"/>
      <c r="D46" s="49">
        <v>1534266</v>
      </c>
      <c r="E46" s="49">
        <v>1161455</v>
      </c>
      <c r="F46" s="49">
        <v>834247</v>
      </c>
      <c r="G46" s="49">
        <v>763429</v>
      </c>
      <c r="H46" s="49">
        <v>890432</v>
      </c>
      <c r="I46" s="49">
        <v>935277</v>
      </c>
      <c r="J46" s="49">
        <v>905347</v>
      </c>
      <c r="K46" s="49">
        <v>975464</v>
      </c>
      <c r="L46" s="49">
        <v>1021400</v>
      </c>
      <c r="M46" s="49">
        <v>1118393</v>
      </c>
      <c r="N46" s="49">
        <v>1186656</v>
      </c>
      <c r="O46" s="49">
        <v>1274534</v>
      </c>
      <c r="P46" s="49">
        <v>1235526</v>
      </c>
      <c r="R46" s="18"/>
    </row>
    <row r="47" spans="2:18" ht="4.7" customHeight="1" x14ac:dyDescent="0.2">
      <c r="B47" s="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2:18" ht="13.5" thickBot="1" x14ac:dyDescent="0.25">
      <c r="B48" s="52" t="s">
        <v>21</v>
      </c>
      <c r="C48" s="40"/>
      <c r="D48" s="41">
        <v>43643</v>
      </c>
      <c r="E48" s="41">
        <v>31094</v>
      </c>
      <c r="F48" s="41">
        <v>24982</v>
      </c>
      <c r="G48" s="41">
        <v>22672</v>
      </c>
      <c r="H48" s="41">
        <v>24765</v>
      </c>
      <c r="I48" s="41">
        <v>24793</v>
      </c>
      <c r="J48" s="41">
        <v>23935</v>
      </c>
      <c r="K48" s="41">
        <v>25877</v>
      </c>
      <c r="L48" s="41">
        <v>28705</v>
      </c>
      <c r="M48" s="41">
        <v>32950</v>
      </c>
      <c r="N48" s="41">
        <v>36568</v>
      </c>
      <c r="O48" s="41">
        <v>38457</v>
      </c>
      <c r="P48" s="41">
        <v>41050</v>
      </c>
    </row>
    <row r="49" spans="2:15" ht="13.5" thickTop="1" x14ac:dyDescent="0.2">
      <c r="B49" s="36" t="s">
        <v>58</v>
      </c>
      <c r="C49" s="36"/>
      <c r="D49" s="36"/>
      <c r="E49" s="36"/>
      <c r="F49" s="36"/>
      <c r="G49" s="36"/>
      <c r="H49" s="36"/>
      <c r="I49" s="36"/>
      <c r="J49" s="36"/>
      <c r="K49" s="36"/>
      <c r="L49" s="61"/>
    </row>
    <row r="50" spans="2:15" x14ac:dyDescent="0.2">
      <c r="B50" s="73" t="s">
        <v>0</v>
      </c>
      <c r="C50" s="73"/>
      <c r="D50" s="73"/>
      <c r="E50" s="73"/>
      <c r="F50" s="73"/>
      <c r="G50" s="73"/>
      <c r="H50" s="73"/>
      <c r="I50" s="73"/>
      <c r="J50" s="73"/>
      <c r="K50" s="73"/>
      <c r="L50" s="61"/>
    </row>
    <row r="51" spans="2:15" x14ac:dyDescent="0.2">
      <c r="B51" s="19" t="s">
        <v>43</v>
      </c>
    </row>
    <row r="53" spans="2:15" x14ac:dyDescent="0.2"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2:15" x14ac:dyDescent="0.2"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2:15" x14ac:dyDescent="0.2"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</sheetData>
  <mergeCells count="2">
    <mergeCell ref="B50:K50"/>
    <mergeCell ref="B7:P7"/>
  </mergeCells>
  <phoneticPr fontId="3" type="noConversion"/>
  <pageMargins left="0.75" right="0.75" top="1" bottom="1" header="0" footer="0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P34"/>
  <sheetViews>
    <sheetView showGridLines="0" showRowColHeaders="0" zoomScaleNormal="100" workbookViewId="0"/>
  </sheetViews>
  <sheetFormatPr baseColWidth="10" defaultColWidth="24.7109375" defaultRowHeight="15" x14ac:dyDescent="0.25"/>
  <cols>
    <col min="1" max="1" width="6.85546875" style="1" customWidth="1"/>
    <col min="2" max="2" width="34.42578125" style="1" customWidth="1"/>
    <col min="3" max="14" width="13.5703125" style="1" customWidth="1"/>
    <col min="15" max="15" width="1" style="1" customWidth="1"/>
    <col min="16" max="16384" width="24.7109375" style="1"/>
  </cols>
  <sheetData>
    <row r="1" spans="2:14" s="7" customFormat="1" ht="12.75" x14ac:dyDescent="0.2"/>
    <row r="2" spans="2:14" s="7" customFormat="1" ht="12.75" x14ac:dyDescent="0.2"/>
    <row r="3" spans="2:14" s="7" customFormat="1" ht="12.75" x14ac:dyDescent="0.2"/>
    <row r="4" spans="2:14" s="7" customFormat="1" ht="12.75" x14ac:dyDescent="0.2"/>
    <row r="5" spans="2:14" s="7" customFormat="1" ht="12.75" x14ac:dyDescent="0.2"/>
    <row r="6" spans="2:14" x14ac:dyDescent="0.25"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2:14" ht="25.5" customHeight="1" thickBot="1" x14ac:dyDescent="0.3">
      <c r="B7" s="76" t="s">
        <v>65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2:14" ht="15.75" thickTop="1" x14ac:dyDescent="0.25">
      <c r="B8" s="2"/>
      <c r="C8" s="77" t="s">
        <v>44</v>
      </c>
      <c r="D8" s="77"/>
      <c r="E8" s="77"/>
      <c r="F8" s="77" t="s">
        <v>45</v>
      </c>
      <c r="G8" s="77"/>
      <c r="H8" s="77"/>
      <c r="I8" s="77" t="s">
        <v>46</v>
      </c>
      <c r="J8" s="77"/>
      <c r="K8" s="77"/>
      <c r="L8" s="77" t="s">
        <v>47</v>
      </c>
      <c r="M8" s="77"/>
      <c r="N8" s="77"/>
    </row>
    <row r="9" spans="2:14" x14ac:dyDescent="0.25">
      <c r="B9" s="3"/>
      <c r="C9" s="58">
        <v>2017</v>
      </c>
      <c r="D9" s="58">
        <v>2018</v>
      </c>
      <c r="E9" s="58">
        <v>2019</v>
      </c>
      <c r="F9" s="58">
        <v>2017</v>
      </c>
      <c r="G9" s="58">
        <v>2018</v>
      </c>
      <c r="H9" s="58">
        <v>2019</v>
      </c>
      <c r="I9" s="58">
        <v>2017</v>
      </c>
      <c r="J9" s="58">
        <v>2018</v>
      </c>
      <c r="K9" s="58">
        <v>2019</v>
      </c>
      <c r="L9" s="58">
        <v>2017</v>
      </c>
      <c r="M9" s="58">
        <v>2018</v>
      </c>
      <c r="N9" s="3">
        <v>2019</v>
      </c>
    </row>
    <row r="10" spans="2:14" ht="10.5" customHeight="1" x14ac:dyDescent="0.25">
      <c r="B10" s="42"/>
      <c r="C10" s="55"/>
      <c r="D10" s="67"/>
      <c r="E10" s="59"/>
      <c r="F10" s="55"/>
      <c r="G10" s="67"/>
      <c r="H10" s="59"/>
      <c r="I10" s="55"/>
      <c r="J10" s="67"/>
      <c r="K10" s="59"/>
      <c r="L10" s="55"/>
      <c r="M10" s="67"/>
      <c r="N10" s="59"/>
    </row>
    <row r="11" spans="2:14" x14ac:dyDescent="0.25">
      <c r="B11" s="43" t="s">
        <v>48</v>
      </c>
      <c r="C11" s="56">
        <v>686896</v>
      </c>
      <c r="D11" s="4">
        <v>527997</v>
      </c>
      <c r="E11" s="46">
        <v>335691</v>
      </c>
      <c r="F11" s="56">
        <v>4274818</v>
      </c>
      <c r="G11" s="4">
        <v>3927944</v>
      </c>
      <c r="H11" s="46">
        <v>3842981</v>
      </c>
      <c r="I11" s="56">
        <v>1981971</v>
      </c>
      <c r="J11" s="4">
        <v>2443623</v>
      </c>
      <c r="K11" s="46">
        <v>3702841</v>
      </c>
      <c r="L11" s="56">
        <v>19</v>
      </c>
      <c r="M11" s="4">
        <v>20232</v>
      </c>
      <c r="N11" s="46">
        <v>0</v>
      </c>
    </row>
    <row r="12" spans="2:14" x14ac:dyDescent="0.25">
      <c r="B12" s="43" t="s">
        <v>49</v>
      </c>
      <c r="C12" s="56">
        <v>107820</v>
      </c>
      <c r="D12" s="4">
        <v>118552</v>
      </c>
      <c r="E12" s="46">
        <v>103704</v>
      </c>
      <c r="F12" s="56">
        <v>82892</v>
      </c>
      <c r="G12" s="4">
        <v>88396</v>
      </c>
      <c r="H12" s="46">
        <v>84595</v>
      </c>
      <c r="I12" s="56">
        <v>489873</v>
      </c>
      <c r="J12" s="4">
        <v>540387</v>
      </c>
      <c r="K12" s="46">
        <v>474276</v>
      </c>
      <c r="L12" s="56">
        <v>0</v>
      </c>
      <c r="M12" s="4">
        <v>0</v>
      </c>
      <c r="N12" s="46">
        <v>0</v>
      </c>
    </row>
    <row r="13" spans="2:14" x14ac:dyDescent="0.25">
      <c r="B13" s="43" t="s">
        <v>50</v>
      </c>
      <c r="C13" s="56">
        <v>1226</v>
      </c>
      <c r="D13" s="4">
        <v>3104</v>
      </c>
      <c r="E13" s="46">
        <v>3756</v>
      </c>
      <c r="F13" s="56">
        <v>177747</v>
      </c>
      <c r="G13" s="4">
        <v>187347</v>
      </c>
      <c r="H13" s="46">
        <v>208118</v>
      </c>
      <c r="I13" s="56">
        <v>124283</v>
      </c>
      <c r="J13" s="4">
        <v>119275</v>
      </c>
      <c r="K13" s="46">
        <v>120674</v>
      </c>
      <c r="L13" s="56">
        <v>0</v>
      </c>
      <c r="M13" s="4">
        <v>0</v>
      </c>
      <c r="N13" s="46">
        <v>0</v>
      </c>
    </row>
    <row r="14" spans="2:14" x14ac:dyDescent="0.25">
      <c r="B14" s="43" t="s">
        <v>51</v>
      </c>
      <c r="C14" s="56">
        <v>1525</v>
      </c>
      <c r="D14" s="4">
        <v>1549</v>
      </c>
      <c r="E14" s="46">
        <v>1383</v>
      </c>
      <c r="F14" s="56">
        <v>19160</v>
      </c>
      <c r="G14" s="4">
        <v>20413</v>
      </c>
      <c r="H14" s="46">
        <v>17301</v>
      </c>
      <c r="I14" s="56">
        <v>136263</v>
      </c>
      <c r="J14" s="4">
        <v>120367</v>
      </c>
      <c r="K14" s="46">
        <v>90747</v>
      </c>
      <c r="L14" s="56">
        <v>0</v>
      </c>
      <c r="M14" s="4">
        <v>0</v>
      </c>
      <c r="N14" s="46">
        <v>0</v>
      </c>
    </row>
    <row r="15" spans="2:14" x14ac:dyDescent="0.25">
      <c r="B15" s="43" t="s">
        <v>52</v>
      </c>
      <c r="C15" s="56">
        <v>88531</v>
      </c>
      <c r="D15" s="4">
        <v>94041</v>
      </c>
      <c r="E15" s="46">
        <v>73794</v>
      </c>
      <c r="F15" s="56">
        <v>243484</v>
      </c>
      <c r="G15" s="4">
        <v>223438</v>
      </c>
      <c r="H15" s="46">
        <v>467370</v>
      </c>
      <c r="I15" s="56">
        <v>691837</v>
      </c>
      <c r="J15" s="4">
        <v>806009</v>
      </c>
      <c r="K15" s="46">
        <v>479864</v>
      </c>
      <c r="L15" s="56">
        <v>0</v>
      </c>
      <c r="M15" s="4">
        <v>0</v>
      </c>
      <c r="N15" s="46">
        <v>0</v>
      </c>
    </row>
    <row r="16" spans="2:14" x14ac:dyDescent="0.25">
      <c r="B16" s="43" t="s">
        <v>53</v>
      </c>
      <c r="C16" s="56">
        <v>51035</v>
      </c>
      <c r="D16" s="4">
        <v>59038</v>
      </c>
      <c r="E16" s="46">
        <v>55827</v>
      </c>
      <c r="F16" s="56">
        <v>335093</v>
      </c>
      <c r="G16" s="4">
        <v>362467</v>
      </c>
      <c r="H16" s="46">
        <v>395784</v>
      </c>
      <c r="I16" s="56">
        <v>544092</v>
      </c>
      <c r="J16" s="4">
        <v>590417</v>
      </c>
      <c r="K16" s="46">
        <v>423890</v>
      </c>
      <c r="L16" s="56">
        <v>0</v>
      </c>
      <c r="M16" s="4">
        <v>0</v>
      </c>
      <c r="N16" s="46">
        <v>0</v>
      </c>
    </row>
    <row r="17" spans="2:16" x14ac:dyDescent="0.25">
      <c r="B17" s="43" t="s">
        <v>54</v>
      </c>
      <c r="C17" s="56">
        <v>827820</v>
      </c>
      <c r="D17" s="4">
        <v>845860</v>
      </c>
      <c r="E17" s="46">
        <v>819629</v>
      </c>
      <c r="F17" s="56">
        <v>2160190</v>
      </c>
      <c r="G17" s="4">
        <v>2191187</v>
      </c>
      <c r="H17" s="46">
        <v>2169020</v>
      </c>
      <c r="I17" s="56">
        <v>3998798</v>
      </c>
      <c r="J17" s="4">
        <v>3673951</v>
      </c>
      <c r="K17" s="46">
        <v>3061490</v>
      </c>
      <c r="L17" s="56">
        <v>0</v>
      </c>
      <c r="M17" s="4">
        <v>0</v>
      </c>
      <c r="N17" s="46">
        <v>0</v>
      </c>
    </row>
    <row r="18" spans="2:16" x14ac:dyDescent="0.25">
      <c r="B18" s="43" t="s">
        <v>55</v>
      </c>
      <c r="C18" s="56">
        <v>849525</v>
      </c>
      <c r="D18" s="4">
        <v>1052903</v>
      </c>
      <c r="E18" s="46">
        <v>1151601</v>
      </c>
      <c r="F18" s="56">
        <v>716450</v>
      </c>
      <c r="G18" s="4">
        <v>723284</v>
      </c>
      <c r="H18" s="46">
        <v>743207</v>
      </c>
      <c r="I18" s="56">
        <v>1257352</v>
      </c>
      <c r="J18" s="4">
        <v>943872</v>
      </c>
      <c r="K18" s="46">
        <v>866069</v>
      </c>
      <c r="L18" s="56">
        <v>2308</v>
      </c>
      <c r="M18" s="4">
        <v>3</v>
      </c>
      <c r="N18" s="46">
        <v>0</v>
      </c>
    </row>
    <row r="19" spans="2:16" x14ac:dyDescent="0.25">
      <c r="B19" s="44" t="s">
        <v>56</v>
      </c>
      <c r="C19" s="57">
        <v>1349529</v>
      </c>
      <c r="D19" s="45">
        <v>1400052</v>
      </c>
      <c r="E19" s="47">
        <v>1475641</v>
      </c>
      <c r="F19" s="57">
        <v>1444358</v>
      </c>
      <c r="G19" s="45">
        <v>1484060</v>
      </c>
      <c r="H19" s="47">
        <v>1565442</v>
      </c>
      <c r="I19" s="57">
        <v>1668479</v>
      </c>
      <c r="J19" s="45">
        <v>1769544</v>
      </c>
      <c r="K19" s="47">
        <v>1561586</v>
      </c>
      <c r="L19" s="57">
        <v>0</v>
      </c>
      <c r="M19" s="45">
        <v>0</v>
      </c>
      <c r="N19" s="47">
        <v>0</v>
      </c>
    </row>
    <row r="20" spans="2:16" ht="15.75" thickBot="1" x14ac:dyDescent="0.3">
      <c r="B20" s="53" t="s">
        <v>57</v>
      </c>
      <c r="C20" s="54">
        <v>3963907</v>
      </c>
      <c r="D20" s="54">
        <v>4103096</v>
      </c>
      <c r="E20" s="54">
        <v>4021026</v>
      </c>
      <c r="F20" s="54">
        <v>9454192</v>
      </c>
      <c r="G20" s="54">
        <v>9208536</v>
      </c>
      <c r="H20" s="54">
        <v>9493818</v>
      </c>
      <c r="I20" s="54">
        <v>10892947</v>
      </c>
      <c r="J20" s="54">
        <v>11007445</v>
      </c>
      <c r="K20" s="54">
        <v>10781437</v>
      </c>
      <c r="L20" s="54">
        <v>2326</v>
      </c>
      <c r="M20" s="54">
        <v>20235</v>
      </c>
      <c r="N20" s="54">
        <v>0</v>
      </c>
      <c r="O20" s="5"/>
      <c r="P20" s="5"/>
    </row>
    <row r="21" spans="2:16" ht="15.75" thickTop="1" x14ac:dyDescent="0.25">
      <c r="B21" s="36" t="s">
        <v>58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2:16" ht="15" customHeight="1" x14ac:dyDescent="0.25">
      <c r="B22" s="73" t="s">
        <v>0</v>
      </c>
      <c r="C22" s="73"/>
      <c r="D22" s="73"/>
      <c r="E22" s="73"/>
      <c r="F22" s="73"/>
      <c r="G22" s="73"/>
      <c r="H22" s="73"/>
      <c r="I22" s="73"/>
      <c r="J22" s="73"/>
      <c r="K22" s="73"/>
      <c r="L22" s="36"/>
      <c r="M22" s="36"/>
      <c r="N22" s="36"/>
    </row>
    <row r="23" spans="2:16" x14ac:dyDescent="0.25">
      <c r="B23" s="60"/>
      <c r="C23" s="5"/>
      <c r="D23" s="5"/>
      <c r="E23" s="5"/>
      <c r="G23" s="5"/>
      <c r="H23" s="5"/>
      <c r="I23" s="5"/>
      <c r="J23" s="5"/>
      <c r="K23" s="5"/>
      <c r="L23" s="5"/>
    </row>
    <row r="24" spans="2:16" x14ac:dyDescent="0.25">
      <c r="C24" s="5"/>
      <c r="D24" s="5"/>
      <c r="E24" s="5"/>
      <c r="J24" s="5"/>
      <c r="K24" s="5"/>
    </row>
    <row r="25" spans="2:16" x14ac:dyDescent="0.25">
      <c r="C25" s="5"/>
      <c r="D25" s="5"/>
      <c r="E25" s="5"/>
      <c r="I25" s="5"/>
      <c r="J25" s="5"/>
      <c r="K25" s="5"/>
      <c r="L25" s="5"/>
    </row>
    <row r="26" spans="2:16" x14ac:dyDescent="0.25">
      <c r="I26" s="5"/>
      <c r="J26" s="5"/>
      <c r="K26" s="5"/>
      <c r="L26" s="5"/>
    </row>
    <row r="27" spans="2:16" x14ac:dyDescent="0.25">
      <c r="C27" s="5"/>
      <c r="I27" s="5"/>
      <c r="J27" s="5"/>
      <c r="K27" s="5"/>
      <c r="L27" s="5"/>
    </row>
    <row r="28" spans="2:16" x14ac:dyDescent="0.25">
      <c r="I28" s="5"/>
      <c r="J28" s="5"/>
      <c r="K28" s="5"/>
      <c r="L28" s="5"/>
    </row>
    <row r="29" spans="2:16" x14ac:dyDescent="0.25">
      <c r="I29" s="5"/>
      <c r="J29" s="5"/>
      <c r="K29" s="5"/>
      <c r="L29" s="5"/>
    </row>
    <row r="30" spans="2:16" x14ac:dyDescent="0.25">
      <c r="I30" s="5"/>
      <c r="J30" s="5"/>
      <c r="K30" s="5"/>
      <c r="L30" s="5"/>
    </row>
    <row r="31" spans="2:16" x14ac:dyDescent="0.25">
      <c r="I31" s="5"/>
      <c r="J31" s="5"/>
      <c r="K31" s="5"/>
      <c r="L31" s="5"/>
    </row>
    <row r="32" spans="2:16" x14ac:dyDescent="0.25">
      <c r="I32" s="5"/>
      <c r="J32" s="5"/>
      <c r="K32" s="5"/>
      <c r="L32" s="5"/>
    </row>
    <row r="33" spans="9:12" x14ac:dyDescent="0.25">
      <c r="I33" s="5"/>
      <c r="J33" s="5"/>
      <c r="K33" s="5"/>
      <c r="L33" s="5"/>
    </row>
    <row r="34" spans="9:12" x14ac:dyDescent="0.25">
      <c r="I34" s="5"/>
      <c r="J34" s="5"/>
      <c r="K34" s="5"/>
      <c r="L34" s="5"/>
    </row>
  </sheetData>
  <mergeCells count="6">
    <mergeCell ref="B22:K22"/>
    <mergeCell ref="B7:N7"/>
    <mergeCell ref="C8:E8"/>
    <mergeCell ref="F8:H8"/>
    <mergeCell ref="I8:K8"/>
    <mergeCell ref="L8:N8"/>
  </mergeCells>
  <pageMargins left="0.7" right="0.7" top="0.75" bottom="0.75" header="0.3" footer="0.3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TRÁFICO PORTUARIO</vt:lpstr>
      <vt:lpstr>Tabla 10.1</vt:lpstr>
      <vt:lpstr>Tabla 10.1.1</vt:lpstr>
      <vt:lpstr>Tabla 10.1.2</vt:lpstr>
      <vt:lpstr>Tabla 10.1.3</vt:lpstr>
      <vt:lpstr>Tabla 10.2</vt:lpstr>
      <vt:lpstr>'Tabla 10.1'!Área_de_impresión</vt:lpstr>
      <vt:lpstr>'Tabla 10.1.1'!Área_de_impresión</vt:lpstr>
      <vt:lpstr>'Tabla 10.1.2'!Área_de_impresión</vt:lpstr>
    </vt:vector>
  </TitlesOfParts>
  <Company>cce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Iván</cp:lastModifiedBy>
  <cp:lastPrinted>2018-06-22T09:54:37Z</cp:lastPrinted>
  <dcterms:created xsi:type="dcterms:W3CDTF">2004-06-23T12:26:45Z</dcterms:created>
  <dcterms:modified xsi:type="dcterms:W3CDTF">2020-07-16T11:02:52Z</dcterms:modified>
</cp:coreProperties>
</file>